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fs\Desktop\Alex\Tenues sportives\"/>
    </mc:Choice>
  </mc:AlternateContent>
  <xr:revisionPtr revIDLastSave="0" documentId="13_ncr:1_{82C0F9E6-17D8-49E6-B5E2-2C0B53EEAC79}" xr6:coauthVersionLast="47" xr6:coauthVersionMax="47" xr10:uidLastSave="{00000000-0000-0000-0000-000000000000}"/>
  <bookViews>
    <workbookView xWindow="-120" yWindow="-120" windowWidth="29040" windowHeight="15840" firstSheet="1" activeTab="2" xr2:uid="{263D3E13-07DE-46DD-9D4A-78A4E4B8175D}"/>
  </bookViews>
  <sheets>
    <sheet name="Table produits" sheetId="5" state="hidden" r:id="rId1"/>
    <sheet name="Listes déroulantes" sheetId="6" r:id="rId2"/>
    <sheet name="Formulaire de commande" sheetId="7" r:id="rId3"/>
    <sheet name="Formulaire pdf" sheetId="9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7" l="1"/>
  <c r="I13" i="7"/>
  <c r="I14" i="7"/>
  <c r="I15" i="7"/>
  <c r="I16" i="7"/>
  <c r="I17" i="7"/>
  <c r="I18" i="7"/>
  <c r="I19" i="7"/>
  <c r="I20" i="7"/>
  <c r="G12" i="9"/>
  <c r="I12" i="9"/>
  <c r="J64" i="9"/>
  <c r="I64" i="9"/>
  <c r="G64" i="9"/>
  <c r="J63" i="9"/>
  <c r="I63" i="9"/>
  <c r="G63" i="9"/>
  <c r="J62" i="9"/>
  <c r="I62" i="9"/>
  <c r="G62" i="9"/>
  <c r="J61" i="9"/>
  <c r="I61" i="9"/>
  <c r="G61" i="9"/>
  <c r="J60" i="9"/>
  <c r="I60" i="9"/>
  <c r="G60" i="9"/>
  <c r="J59" i="9"/>
  <c r="I59" i="9"/>
  <c r="G59" i="9"/>
  <c r="J58" i="9"/>
  <c r="I58" i="9"/>
  <c r="G58" i="9"/>
  <c r="J57" i="9"/>
  <c r="I57" i="9"/>
  <c r="G57" i="9"/>
  <c r="J56" i="9"/>
  <c r="I56" i="9"/>
  <c r="G56" i="9"/>
  <c r="J55" i="9"/>
  <c r="I55" i="9"/>
  <c r="G55" i="9"/>
  <c r="J54" i="9"/>
  <c r="I54" i="9"/>
  <c r="G54" i="9"/>
  <c r="J53" i="9"/>
  <c r="I53" i="9"/>
  <c r="G53" i="9"/>
  <c r="J52" i="9"/>
  <c r="I52" i="9"/>
  <c r="G52" i="9"/>
  <c r="J51" i="9"/>
  <c r="I51" i="9"/>
  <c r="G51" i="9"/>
  <c r="J50" i="9"/>
  <c r="I50" i="9"/>
  <c r="G50" i="9"/>
  <c r="J49" i="9"/>
  <c r="I49" i="9"/>
  <c r="G49" i="9"/>
  <c r="J48" i="9"/>
  <c r="I48" i="9"/>
  <c r="G48" i="9"/>
  <c r="J47" i="9"/>
  <c r="I47" i="9"/>
  <c r="G47" i="9"/>
  <c r="J46" i="9"/>
  <c r="I46" i="9"/>
  <c r="G46" i="9"/>
  <c r="J45" i="9"/>
  <c r="I45" i="9"/>
  <c r="G45" i="9"/>
  <c r="J44" i="9"/>
  <c r="I44" i="9"/>
  <c r="G44" i="9"/>
  <c r="J43" i="9"/>
  <c r="I43" i="9"/>
  <c r="G43" i="9"/>
  <c r="J42" i="9"/>
  <c r="I42" i="9"/>
  <c r="G42" i="9"/>
  <c r="J41" i="9"/>
  <c r="I41" i="9"/>
  <c r="G41" i="9"/>
  <c r="J40" i="9"/>
  <c r="I40" i="9"/>
  <c r="G40" i="9"/>
  <c r="J39" i="9"/>
  <c r="I39" i="9"/>
  <c r="G39" i="9"/>
  <c r="J38" i="9"/>
  <c r="I38" i="9"/>
  <c r="G38" i="9"/>
  <c r="J37" i="9"/>
  <c r="I37" i="9"/>
  <c r="G37" i="9"/>
  <c r="J36" i="9"/>
  <c r="I36" i="9"/>
  <c r="G36" i="9"/>
  <c r="J35" i="9"/>
  <c r="I35" i="9"/>
  <c r="G35" i="9"/>
  <c r="J34" i="9"/>
  <c r="I34" i="9"/>
  <c r="G34" i="9"/>
  <c r="J33" i="9"/>
  <c r="I33" i="9"/>
  <c r="G33" i="9"/>
  <c r="J32" i="9"/>
  <c r="I32" i="9"/>
  <c r="G32" i="9"/>
  <c r="J31" i="9"/>
  <c r="I31" i="9"/>
  <c r="G31" i="9"/>
  <c r="J30" i="9"/>
  <c r="I30" i="9"/>
  <c r="G30" i="9"/>
  <c r="J29" i="9"/>
  <c r="I29" i="9"/>
  <c r="G29" i="9"/>
  <c r="J28" i="9"/>
  <c r="I28" i="9"/>
  <c r="G28" i="9"/>
  <c r="J27" i="9"/>
  <c r="I27" i="9"/>
  <c r="G27" i="9"/>
  <c r="J26" i="9"/>
  <c r="I26" i="9"/>
  <c r="G26" i="9"/>
  <c r="J25" i="9"/>
  <c r="I25" i="9"/>
  <c r="G25" i="9"/>
  <c r="J24" i="9"/>
  <c r="I24" i="9"/>
  <c r="G24" i="9"/>
  <c r="J23" i="9"/>
  <c r="I23" i="9"/>
  <c r="G23" i="9"/>
  <c r="J22" i="9"/>
  <c r="I22" i="9"/>
  <c r="G22" i="9"/>
  <c r="J21" i="9"/>
  <c r="I21" i="9"/>
  <c r="G21" i="9"/>
  <c r="J20" i="9"/>
  <c r="I20" i="9"/>
  <c r="G20" i="9"/>
  <c r="J19" i="9"/>
  <c r="G19" i="9"/>
  <c r="G18" i="9"/>
  <c r="I17" i="9"/>
  <c r="G17" i="9"/>
  <c r="I16" i="9"/>
  <c r="G16" i="9"/>
  <c r="I15" i="9"/>
  <c r="G15" i="9"/>
  <c r="I14" i="9"/>
  <c r="G14" i="9"/>
  <c r="I13" i="9"/>
  <c r="G13" i="9"/>
  <c r="I11" i="9"/>
  <c r="G11" i="9"/>
  <c r="I10" i="9"/>
  <c r="G10" i="9"/>
  <c r="I9" i="9"/>
  <c r="G9" i="9"/>
  <c r="J4" i="9" l="1"/>
  <c r="D10" i="5" l="1"/>
  <c r="H39" i="7"/>
  <c r="I37" i="7"/>
  <c r="D6" i="5"/>
  <c r="D7" i="5"/>
  <c r="F19" i="7" l="1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12" i="7"/>
  <c r="F13" i="7"/>
  <c r="F14" i="7"/>
  <c r="F15" i="7"/>
  <c r="F16" i="7"/>
  <c r="F17" i="7"/>
  <c r="F18" i="7"/>
  <c r="F11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14" i="7"/>
  <c r="H15" i="7"/>
  <c r="H16" i="7"/>
  <c r="H17" i="7"/>
  <c r="H18" i="7"/>
  <c r="H12" i="7"/>
  <c r="H13" i="7"/>
  <c r="H11" i="7"/>
  <c r="I11" i="7" s="1"/>
  <c r="A4" i="6"/>
  <c r="A2" i="6"/>
  <c r="A3" i="6"/>
  <c r="A5" i="6"/>
  <c r="A6" i="6"/>
  <c r="A7" i="6"/>
  <c r="A8" i="6"/>
  <c r="A1" i="6"/>
  <c r="D2" i="5"/>
  <c r="D5" i="5"/>
  <c r="I40" i="7" l="1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8" i="7"/>
  <c r="I39" i="7"/>
  <c r="D4" i="5"/>
  <c r="D3" i="5"/>
  <c r="I4" i="7" l="1"/>
</calcChain>
</file>

<file path=xl/sharedStrings.xml><?xml version="1.0" encoding="utf-8"?>
<sst xmlns="http://schemas.openxmlformats.org/spreadsheetml/2006/main" count="103" uniqueCount="62">
  <si>
    <t>Classe</t>
  </si>
  <si>
    <t>Taille</t>
  </si>
  <si>
    <t>Code style</t>
  </si>
  <si>
    <t>Désignation</t>
  </si>
  <si>
    <t>Quantité</t>
  </si>
  <si>
    <t>PU€TTTC</t>
  </si>
  <si>
    <t>BV6741-412</t>
  </si>
  <si>
    <t>DB8244-010</t>
  </si>
  <si>
    <t>BV6906-010</t>
  </si>
  <si>
    <t>248-509</t>
  </si>
  <si>
    <t>248-510</t>
  </si>
  <si>
    <t>PT€TTC</t>
  </si>
  <si>
    <t>PA€TTTC</t>
  </si>
  <si>
    <t>BV6741-412 Maillot Nike Park VII floqué pour enfant</t>
  </si>
  <si>
    <t>DB8244-010 Short Dri-Fit Nike Park 20 floqué pour enfant</t>
  </si>
  <si>
    <t>BV6906-010 Veste Nike Park 20 floqué pour enfant</t>
  </si>
  <si>
    <t>Désignation CSM</t>
  </si>
  <si>
    <t>Short Dri-Fit Nike Park 20 floqué pour enfant</t>
  </si>
  <si>
    <t>Veste Nike Park 20 floqué pour enfant</t>
  </si>
  <si>
    <t>Noir Maillot de bain 1 piéce - Fille</t>
  </si>
  <si>
    <t>XS (6-8 ans)</t>
  </si>
  <si>
    <t>S (8-10 ans)</t>
  </si>
  <si>
    <t>M (10-12 ans)</t>
  </si>
  <si>
    <t>L (12-13 ans)</t>
  </si>
  <si>
    <t>XL (13-15 ans)</t>
  </si>
  <si>
    <t>CP</t>
  </si>
  <si>
    <t>CE1</t>
  </si>
  <si>
    <t>CE2</t>
  </si>
  <si>
    <t>CM1</t>
  </si>
  <si>
    <t>CM2</t>
  </si>
  <si>
    <t>PU€TTC Formulaire</t>
  </si>
  <si>
    <t>TOTAL COMMANDE €TTC</t>
  </si>
  <si>
    <t>Désignation Ekinsport</t>
  </si>
  <si>
    <t xml:space="preserve">906-Noir Maillot de bain 1 piéce - Fille </t>
  </si>
  <si>
    <t>Non cdé</t>
  </si>
  <si>
    <t>Cde</t>
  </si>
  <si>
    <t>Reçu</t>
  </si>
  <si>
    <t>PACK COMPLET FILLE</t>
  </si>
  <si>
    <t>PACK COMPLET GARCON</t>
  </si>
  <si>
    <t>BV6741-412 Maillot Nike Park VII pour enfant - floqué</t>
  </si>
  <si>
    <t>DB8244-010 Short Dri-Fit Nike Park 20  pour enfant - floqué</t>
  </si>
  <si>
    <t>BV6906-010 Veste Nike Park 20  pour enfant - floqué</t>
  </si>
  <si>
    <t>Pack complet</t>
  </si>
  <si>
    <t>Sac à dos avec logo et initiales de l'enfant</t>
  </si>
  <si>
    <t>Pack complet Nike floqué</t>
  </si>
  <si>
    <t>Sac à dos avec logo CSM et initiales de l'enfant</t>
  </si>
  <si>
    <t>Initales</t>
  </si>
  <si>
    <t>Gourde avec logo CSM et initiales de l'enfant</t>
  </si>
  <si>
    <t>FORMULAIRE DE COMMANDE TENUE DE SPORT CSM</t>
  </si>
  <si>
    <t>Maillot de bain noir garçon</t>
  </si>
  <si>
    <t>T-Shirt Nike Park VII floqué pour enfant</t>
  </si>
  <si>
    <t>Veuillez sélectionner via le menu déroulant, la classe, la taille et la désignation.</t>
  </si>
  <si>
    <t xml:space="preserve">B17-Noir Shorty - Garçon </t>
  </si>
  <si>
    <t>Nom de l'élève</t>
  </si>
  <si>
    <t>Prénom de l'élève</t>
  </si>
  <si>
    <t>Après avoir renseigné le formulaire, enregistrez le sur le bureau de votre ordinateur et renvoyez le fichier xls sur la messagerie ecoledirecte de J. Hébert.</t>
  </si>
  <si>
    <t>Veuillez renseigner manuellement le nom, prénom de l'élève et la quantité souhaitée.</t>
  </si>
  <si>
    <t>Pantalon Park 20 Polyester</t>
  </si>
  <si>
    <t>TOTAL €TTC</t>
  </si>
  <si>
    <t xml:space="preserve">Bas de survêtement Polyester Nike floqué pour enfant </t>
  </si>
  <si>
    <t>NB : les articles ne sont ni repris ni échangés.</t>
  </si>
  <si>
    <t>Gourdes : suite à des problèmes d’approvisionnement, notre partenaire ne garantit aucun délai de livraison.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</si>
</sst>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2"/>
      <color rgb="FF0070C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/>
    <xf numFmtId="0" fontId="6" fillId="0" borderId="1" xfId="0" applyFont="1" applyBorder="1"/>
    <xf numFmtId="0" fontId="6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5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279400</xdr:colOff>
      <xdr:row>1</xdr:row>
      <xdr:rowOff>41275</xdr:rowOff>
    </xdr:from>
    <xdr:to>
      <xdr:col>2</xdr:col>
      <xdr:colOff>646504</xdr:colOff>
      <xdr:row>3</xdr:row>
      <xdr:rowOff>155387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49976B-C081-1B63-17AC-9CDC03A7D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3400" y="403225"/>
          <a:ext cx="367104" cy="495112"/>
        </a:xfrm>
        <a:prstGeom prst="rect">
          <a:avLst/>
        </a:prstGeom>
      </xdr:spPr>
    </xdr:pic>
    <xdr:clientData/>
  </xdr:twoCellAnchor>
  <xdr:twoCellAnchor editAs="oneCell">
    <xdr:from>
      <xdr:col>0</xdr:col>
      <xdr:colOff>250826</xdr:colOff>
      <xdr:row>1</xdr:row>
      <xdr:rowOff>63500</xdr:rowOff>
    </xdr:from>
    <xdr:to>
      <xdr:col>0</xdr:col>
      <xdr:colOff>626239</xdr:colOff>
      <xdr:row>3</xdr:row>
      <xdr:rowOff>154260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B1127D7-22C7-09D3-85AA-74B8A6D2B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826" y="425450"/>
          <a:ext cx="375413" cy="47176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38100</xdr:rowOff>
    </xdr:from>
    <xdr:to>
      <xdr:col>1</xdr:col>
      <xdr:colOff>600075</xdr:colOff>
      <xdr:row>3</xdr:row>
      <xdr:rowOff>195103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7C02F1D-5FF8-F16C-5BD8-8893AE50A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9175" y="400050"/>
          <a:ext cx="342900" cy="538003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276226</xdr:colOff>
      <xdr:row>1</xdr:row>
      <xdr:rowOff>51981</xdr:rowOff>
    </xdr:from>
    <xdr:to>
      <xdr:col>3</xdr:col>
      <xdr:colOff>638176</xdr:colOff>
      <xdr:row>3</xdr:row>
      <xdr:rowOff>171972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7A4257-E464-BE11-9A5C-844BB6704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2226" y="413931"/>
          <a:ext cx="361950" cy="500991"/>
        </a:xfrm>
        <a:prstGeom prst="rect">
          <a:avLst/>
        </a:prstGeom>
      </xdr:spPr>
    </xdr:pic>
    <xdr:clientData/>
  </xdr:twoCellAnchor>
  <xdr:twoCellAnchor editAs="oneCell">
    <xdr:from>
      <xdr:col>4</xdr:col>
      <xdr:colOff>282863</xdr:colOff>
      <xdr:row>1</xdr:row>
      <xdr:rowOff>38099</xdr:rowOff>
    </xdr:from>
    <xdr:to>
      <xdr:col>4</xdr:col>
      <xdr:colOff>735704</xdr:colOff>
      <xdr:row>3</xdr:row>
      <xdr:rowOff>171450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2913CB7-511C-7222-E0F8-F972D8F3F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73738" y="400049"/>
          <a:ext cx="452841" cy="514351"/>
        </a:xfrm>
        <a:prstGeom prst="rect">
          <a:avLst/>
        </a:prstGeom>
      </xdr:spPr>
    </xdr:pic>
    <xdr:clientData/>
  </xdr:twoCellAnchor>
  <xdr:twoCellAnchor editAs="oneCell">
    <xdr:from>
      <xdr:col>4</xdr:col>
      <xdr:colOff>1219200</xdr:colOff>
      <xdr:row>1</xdr:row>
      <xdr:rowOff>57150</xdr:rowOff>
    </xdr:from>
    <xdr:to>
      <xdr:col>4</xdr:col>
      <xdr:colOff>1485900</xdr:colOff>
      <xdr:row>3</xdr:row>
      <xdr:rowOff>181633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3634C1F-DB03-34E1-4672-FA7D2725B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10075" y="419100"/>
          <a:ext cx="266700" cy="505483"/>
        </a:xfrm>
        <a:prstGeom prst="rect">
          <a:avLst/>
        </a:prstGeom>
      </xdr:spPr>
    </xdr:pic>
    <xdr:clientData/>
  </xdr:twoCellAnchor>
  <xdr:twoCellAnchor editAs="oneCell">
    <xdr:from>
      <xdr:col>4</xdr:col>
      <xdr:colOff>2017700</xdr:colOff>
      <xdr:row>1</xdr:row>
      <xdr:rowOff>66675</xdr:rowOff>
    </xdr:from>
    <xdr:to>
      <xdr:col>4</xdr:col>
      <xdr:colOff>2744281</xdr:colOff>
      <xdr:row>4</xdr:row>
      <xdr:rowOff>9525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36368105-FBCD-3944-0B2C-267D08E79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08575" y="428625"/>
          <a:ext cx="726581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279400</xdr:colOff>
      <xdr:row>1</xdr:row>
      <xdr:rowOff>41275</xdr:rowOff>
    </xdr:from>
    <xdr:to>
      <xdr:col>2</xdr:col>
      <xdr:colOff>646504</xdr:colOff>
      <xdr:row>3</xdr:row>
      <xdr:rowOff>155387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B11A5A6-5E91-4602-AE0B-5509D9975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9125" y="403225"/>
          <a:ext cx="367104" cy="495112"/>
        </a:xfrm>
        <a:prstGeom prst="rect">
          <a:avLst/>
        </a:prstGeom>
      </xdr:spPr>
    </xdr:pic>
    <xdr:clientData/>
  </xdr:twoCellAnchor>
  <xdr:twoCellAnchor editAs="oneCell">
    <xdr:from>
      <xdr:col>0</xdr:col>
      <xdr:colOff>250826</xdr:colOff>
      <xdr:row>1</xdr:row>
      <xdr:rowOff>63500</xdr:rowOff>
    </xdr:from>
    <xdr:to>
      <xdr:col>0</xdr:col>
      <xdr:colOff>626239</xdr:colOff>
      <xdr:row>3</xdr:row>
      <xdr:rowOff>154260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F46C97-886D-4656-92E1-458833274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826" y="425450"/>
          <a:ext cx="375413" cy="47176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38100</xdr:rowOff>
    </xdr:from>
    <xdr:to>
      <xdr:col>1</xdr:col>
      <xdr:colOff>600075</xdr:colOff>
      <xdr:row>4</xdr:row>
      <xdr:rowOff>4603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18A4304-4924-43CA-A420-508D971DA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6325" y="400050"/>
          <a:ext cx="342900" cy="538003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276226</xdr:colOff>
      <xdr:row>1</xdr:row>
      <xdr:rowOff>51981</xdr:rowOff>
    </xdr:from>
    <xdr:to>
      <xdr:col>3</xdr:col>
      <xdr:colOff>638176</xdr:colOff>
      <xdr:row>3</xdr:row>
      <xdr:rowOff>171972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7840E72-B712-4179-BD7A-5A91EA25E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47951" y="413931"/>
          <a:ext cx="361950" cy="500991"/>
        </a:xfrm>
        <a:prstGeom prst="rect">
          <a:avLst/>
        </a:prstGeom>
      </xdr:spPr>
    </xdr:pic>
    <xdr:clientData/>
  </xdr:twoCellAnchor>
  <xdr:twoCellAnchor editAs="oneCell">
    <xdr:from>
      <xdr:col>4</xdr:col>
      <xdr:colOff>282863</xdr:colOff>
      <xdr:row>1</xdr:row>
      <xdr:rowOff>38099</xdr:rowOff>
    </xdr:from>
    <xdr:to>
      <xdr:col>4</xdr:col>
      <xdr:colOff>735704</xdr:colOff>
      <xdr:row>3</xdr:row>
      <xdr:rowOff>171450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0311900-2E72-4876-852E-81A1F321B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59463" y="400049"/>
          <a:ext cx="452841" cy="514351"/>
        </a:xfrm>
        <a:prstGeom prst="rect">
          <a:avLst/>
        </a:prstGeom>
      </xdr:spPr>
    </xdr:pic>
    <xdr:clientData/>
  </xdr:twoCellAnchor>
  <xdr:twoCellAnchor editAs="oneCell">
    <xdr:from>
      <xdr:col>4</xdr:col>
      <xdr:colOff>1219200</xdr:colOff>
      <xdr:row>1</xdr:row>
      <xdr:rowOff>57150</xdr:rowOff>
    </xdr:from>
    <xdr:to>
      <xdr:col>4</xdr:col>
      <xdr:colOff>1485900</xdr:colOff>
      <xdr:row>3</xdr:row>
      <xdr:rowOff>181633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5EF532F-AF46-452C-A3DC-AEFD1F5AD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95800" y="419100"/>
          <a:ext cx="266700" cy="505483"/>
        </a:xfrm>
        <a:prstGeom prst="rect">
          <a:avLst/>
        </a:prstGeom>
      </xdr:spPr>
    </xdr:pic>
    <xdr:clientData/>
  </xdr:twoCellAnchor>
  <xdr:twoCellAnchor editAs="oneCell">
    <xdr:from>
      <xdr:col>4</xdr:col>
      <xdr:colOff>2017700</xdr:colOff>
      <xdr:row>1</xdr:row>
      <xdr:rowOff>66675</xdr:rowOff>
    </xdr:from>
    <xdr:to>
      <xdr:col>4</xdr:col>
      <xdr:colOff>2744281</xdr:colOff>
      <xdr:row>4</xdr:row>
      <xdr:rowOff>19050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FA84D03-202A-4D6E-BDC0-F0757A60F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94300" y="428625"/>
          <a:ext cx="726581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EDD9E-D5F5-468D-B1BD-18FA58F9A108}">
  <dimension ref="A1:E29"/>
  <sheetViews>
    <sheetView workbookViewId="0">
      <selection activeCell="D10" sqref="D10:E10"/>
    </sheetView>
  </sheetViews>
  <sheetFormatPr baseColWidth="10" defaultRowHeight="15" outlineLevelCol="1" x14ac:dyDescent="0.25"/>
  <cols>
    <col min="1" max="1" width="54.5703125" style="5" customWidth="1"/>
    <col min="2" max="2" width="12.42578125" style="5" customWidth="1" outlineLevel="1"/>
    <col min="3" max="3" width="51.7109375" style="5" customWidth="1" outlineLevel="1"/>
    <col min="4" max="4" width="11.42578125" style="17"/>
    <col min="5" max="5" width="18.85546875" style="17" customWidth="1"/>
    <col min="6" max="16384" width="11.42578125" style="5"/>
  </cols>
  <sheetData>
    <row r="1" spans="1:5" s="15" customFormat="1" x14ac:dyDescent="0.25">
      <c r="A1" s="11" t="s">
        <v>16</v>
      </c>
      <c r="B1" s="12" t="s">
        <v>2</v>
      </c>
      <c r="C1" s="12" t="s">
        <v>32</v>
      </c>
      <c r="D1" s="13" t="s">
        <v>12</v>
      </c>
      <c r="E1" s="14" t="s">
        <v>30</v>
      </c>
    </row>
    <row r="2" spans="1:5" x14ac:dyDescent="0.25">
      <c r="A2" s="3" t="s">
        <v>50</v>
      </c>
      <c r="B2" s="3" t="s">
        <v>6</v>
      </c>
      <c r="C2" s="3" t="s">
        <v>13</v>
      </c>
      <c r="D2" s="16">
        <f>12.59+3</f>
        <v>15.59</v>
      </c>
      <c r="E2" s="17">
        <v>16</v>
      </c>
    </row>
    <row r="3" spans="1:5" x14ac:dyDescent="0.25">
      <c r="A3" s="3" t="s">
        <v>17</v>
      </c>
      <c r="B3" s="3" t="s">
        <v>7</v>
      </c>
      <c r="C3" s="3" t="s">
        <v>14</v>
      </c>
      <c r="D3" s="16">
        <f>16.09+3</f>
        <v>19.09</v>
      </c>
      <c r="E3" s="17">
        <v>20</v>
      </c>
    </row>
    <row r="4" spans="1:5" x14ac:dyDescent="0.25">
      <c r="A4" s="3" t="s">
        <v>18</v>
      </c>
      <c r="B4" s="3" t="s">
        <v>8</v>
      </c>
      <c r="C4" s="3" t="s">
        <v>15</v>
      </c>
      <c r="D4" s="16">
        <f>23.09+3</f>
        <v>26.09</v>
      </c>
      <c r="E4" s="17">
        <v>27</v>
      </c>
    </row>
    <row r="5" spans="1:5" x14ac:dyDescent="0.25">
      <c r="A5" s="3" t="s">
        <v>44</v>
      </c>
      <c r="B5" s="3" t="s">
        <v>42</v>
      </c>
      <c r="C5" s="3" t="s">
        <v>44</v>
      </c>
      <c r="D5" s="16">
        <f>(11.69+3)+(14.94+3)+(21.44+3)</f>
        <v>57.069999999999993</v>
      </c>
      <c r="E5" s="17">
        <v>58</v>
      </c>
    </row>
    <row r="6" spans="1:5" x14ac:dyDescent="0.25">
      <c r="A6" s="3" t="s">
        <v>45</v>
      </c>
      <c r="B6" s="3"/>
      <c r="C6" s="3" t="s">
        <v>43</v>
      </c>
      <c r="D6" s="16">
        <f>23.09+3+3</f>
        <v>29.09</v>
      </c>
      <c r="E6" s="17">
        <v>30</v>
      </c>
    </row>
    <row r="7" spans="1:5" x14ac:dyDescent="0.25">
      <c r="A7" s="3" t="s">
        <v>47</v>
      </c>
      <c r="B7" s="3" t="s">
        <v>10</v>
      </c>
      <c r="C7" s="3" t="s">
        <v>47</v>
      </c>
      <c r="D7" s="16">
        <f>6.93+6+5.5</f>
        <v>18.43</v>
      </c>
      <c r="E7" s="17">
        <v>19</v>
      </c>
    </row>
    <row r="8" spans="1:5" x14ac:dyDescent="0.25">
      <c r="A8" s="3" t="s">
        <v>19</v>
      </c>
      <c r="B8" s="3" t="s">
        <v>9</v>
      </c>
      <c r="C8" s="3" t="s">
        <v>33</v>
      </c>
      <c r="D8" s="16">
        <v>25</v>
      </c>
      <c r="E8" s="17">
        <v>25</v>
      </c>
    </row>
    <row r="9" spans="1:5" x14ac:dyDescent="0.25">
      <c r="A9" s="3" t="s">
        <v>49</v>
      </c>
      <c r="B9" s="3" t="s">
        <v>10</v>
      </c>
      <c r="C9" s="3" t="s">
        <v>52</v>
      </c>
      <c r="D9" s="16">
        <v>25</v>
      </c>
      <c r="E9" s="17">
        <v>25</v>
      </c>
    </row>
    <row r="10" spans="1:5" x14ac:dyDescent="0.25">
      <c r="A10" s="3" t="s">
        <v>59</v>
      </c>
      <c r="B10" s="3"/>
      <c r="C10" s="3" t="s">
        <v>57</v>
      </c>
      <c r="D10" s="16">
        <f>18.5+3</f>
        <v>21.5</v>
      </c>
      <c r="E10" s="17">
        <v>22</v>
      </c>
    </row>
    <row r="17" spans="2:3" ht="15.75" thickBot="1" x14ac:dyDescent="0.3"/>
    <row r="18" spans="2:3" ht="15.75" thickBot="1" x14ac:dyDescent="0.3">
      <c r="B18" s="34" t="s">
        <v>37</v>
      </c>
      <c r="C18" s="35"/>
    </row>
    <row r="19" spans="2:3" x14ac:dyDescent="0.25">
      <c r="B19" s="18" t="s">
        <v>2</v>
      </c>
      <c r="C19" s="18" t="s">
        <v>32</v>
      </c>
    </row>
    <row r="20" spans="2:3" x14ac:dyDescent="0.25">
      <c r="B20" s="3" t="s">
        <v>6</v>
      </c>
      <c r="C20" s="3" t="s">
        <v>39</v>
      </c>
    </row>
    <row r="21" spans="2:3" x14ac:dyDescent="0.25">
      <c r="B21" s="3" t="s">
        <v>7</v>
      </c>
      <c r="C21" s="3" t="s">
        <v>40</v>
      </c>
    </row>
    <row r="22" spans="2:3" x14ac:dyDescent="0.25">
      <c r="B22" s="3" t="s">
        <v>8</v>
      </c>
      <c r="C22" s="3" t="s">
        <v>41</v>
      </c>
    </row>
    <row r="24" spans="2:3" ht="15.75" thickBot="1" x14ac:dyDescent="0.3"/>
    <row r="25" spans="2:3" ht="15.75" thickBot="1" x14ac:dyDescent="0.3">
      <c r="B25" s="34" t="s">
        <v>38</v>
      </c>
      <c r="C25" s="35"/>
    </row>
    <row r="26" spans="2:3" x14ac:dyDescent="0.25">
      <c r="B26" s="18" t="s">
        <v>2</v>
      </c>
      <c r="C26" s="18" t="s">
        <v>32</v>
      </c>
    </row>
    <row r="27" spans="2:3" x14ac:dyDescent="0.25">
      <c r="B27" s="3" t="s">
        <v>6</v>
      </c>
      <c r="C27" s="3" t="s">
        <v>39</v>
      </c>
    </row>
    <row r="28" spans="2:3" x14ac:dyDescent="0.25">
      <c r="B28" s="3" t="s">
        <v>7</v>
      </c>
      <c r="C28" s="3" t="s">
        <v>40</v>
      </c>
    </row>
    <row r="29" spans="2:3" x14ac:dyDescent="0.25">
      <c r="B29" s="3" t="s">
        <v>8</v>
      </c>
      <c r="C29" s="3" t="s">
        <v>41</v>
      </c>
    </row>
  </sheetData>
  <mergeCells count="2">
    <mergeCell ref="B18:C18"/>
    <mergeCell ref="B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0EFF-5E4C-4513-A57B-605626F6D687}">
  <dimension ref="A1:G11"/>
  <sheetViews>
    <sheetView workbookViewId="0">
      <selection activeCell="C11" sqref="C11"/>
    </sheetView>
  </sheetViews>
  <sheetFormatPr baseColWidth="10" defaultRowHeight="15" x14ac:dyDescent="0.25"/>
  <cols>
    <col min="1" max="1" width="48.85546875" bestFit="1" customWidth="1"/>
    <col min="3" max="3" width="15.5703125" style="7" customWidth="1"/>
  </cols>
  <sheetData>
    <row r="1" spans="1:7" x14ac:dyDescent="0.25">
      <c r="A1" s="2" t="str">
        <f>'Table produits'!A2</f>
        <v>T-Shirt Nike Park VII floqué pour enfant</v>
      </c>
      <c r="C1" s="7" t="s">
        <v>20</v>
      </c>
      <c r="E1" t="s">
        <v>25</v>
      </c>
      <c r="G1" t="s">
        <v>34</v>
      </c>
    </row>
    <row r="2" spans="1:7" x14ac:dyDescent="0.25">
      <c r="A2" s="2" t="str">
        <f>'Table produits'!A3</f>
        <v>Short Dri-Fit Nike Park 20 floqué pour enfant</v>
      </c>
      <c r="C2" s="7" t="s">
        <v>21</v>
      </c>
      <c r="E2" t="s">
        <v>26</v>
      </c>
      <c r="G2" t="s">
        <v>35</v>
      </c>
    </row>
    <row r="3" spans="1:7" x14ac:dyDescent="0.25">
      <c r="A3" s="2" t="str">
        <f>'Table produits'!A4</f>
        <v>Veste Nike Park 20 floqué pour enfant</v>
      </c>
      <c r="C3" s="7" t="s">
        <v>22</v>
      </c>
      <c r="E3" t="s">
        <v>27</v>
      </c>
      <c r="G3" t="s">
        <v>36</v>
      </c>
    </row>
    <row r="4" spans="1:7" x14ac:dyDescent="0.25">
      <c r="A4" s="2" t="str">
        <f>'Table produits'!A5</f>
        <v>Pack complet Nike floqué</v>
      </c>
      <c r="C4" s="7" t="s">
        <v>23</v>
      </c>
      <c r="E4" t="s">
        <v>28</v>
      </c>
    </row>
    <row r="5" spans="1:7" x14ac:dyDescent="0.25">
      <c r="A5" s="2" t="str">
        <f>'Table produits'!A6</f>
        <v>Sac à dos avec logo CSM et initiales de l'enfant</v>
      </c>
      <c r="C5" s="7" t="s">
        <v>24</v>
      </c>
      <c r="E5" t="s">
        <v>29</v>
      </c>
    </row>
    <row r="6" spans="1:7" x14ac:dyDescent="0.25">
      <c r="A6" s="2" t="str">
        <f>'Table produits'!A7</f>
        <v>Gourde avec logo CSM et initiales de l'enfant</v>
      </c>
      <c r="C6" s="7">
        <v>6</v>
      </c>
    </row>
    <row r="7" spans="1:7" x14ac:dyDescent="0.25">
      <c r="A7" s="2" t="str">
        <f>'Table produits'!A8</f>
        <v>Noir Maillot de bain 1 piéce - Fille</v>
      </c>
      <c r="C7" s="7">
        <v>8</v>
      </c>
    </row>
    <row r="8" spans="1:7" x14ac:dyDescent="0.25">
      <c r="A8" s="2" t="str">
        <f>'Table produits'!A9</f>
        <v>Maillot de bain noir garçon</v>
      </c>
      <c r="C8" s="7">
        <v>10</v>
      </c>
    </row>
    <row r="9" spans="1:7" x14ac:dyDescent="0.25">
      <c r="A9" s="3" t="s">
        <v>59</v>
      </c>
      <c r="C9" s="7">
        <v>12</v>
      </c>
    </row>
    <row r="10" spans="1:7" x14ac:dyDescent="0.25">
      <c r="C10" s="7">
        <v>14</v>
      </c>
    </row>
    <row r="11" spans="1:7" x14ac:dyDescent="0.25">
      <c r="C11" s="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E32C7-41B0-4A7A-A402-477D320789F5}">
  <sheetPr>
    <tabColor theme="0"/>
  </sheetPr>
  <dimension ref="A1:I100"/>
  <sheetViews>
    <sheetView tabSelected="1" workbookViewId="0">
      <pane ySplit="10" topLeftCell="A11" activePane="bottomLeft" state="frozen"/>
      <selection pane="bottomLeft" activeCell="A10" sqref="A10"/>
    </sheetView>
  </sheetViews>
  <sheetFormatPr baseColWidth="10" defaultRowHeight="15" x14ac:dyDescent="0.25"/>
  <cols>
    <col min="1" max="1" width="12.28515625" customWidth="1"/>
    <col min="2" max="2" width="11.85546875" customWidth="1"/>
    <col min="4" max="4" width="13.5703125" customWidth="1"/>
    <col min="5" max="5" width="43.140625" style="7" customWidth="1"/>
    <col min="6" max="6" width="9.5703125" style="6" customWidth="1"/>
    <col min="8" max="8" width="12.85546875" customWidth="1"/>
    <col min="9" max="9" width="12.28515625" customWidth="1"/>
  </cols>
  <sheetData>
    <row r="1" spans="1:9" ht="28.5" customHeight="1" thickBot="1" x14ac:dyDescent="0.3">
      <c r="A1" s="36" t="s">
        <v>48</v>
      </c>
      <c r="B1" s="37"/>
      <c r="C1" s="37"/>
      <c r="D1" s="37"/>
      <c r="E1" s="37"/>
      <c r="F1" s="37"/>
      <c r="G1" s="37"/>
      <c r="H1" s="37"/>
      <c r="I1" s="38"/>
    </row>
    <row r="4" spans="1:9" ht="15.75" x14ac:dyDescent="0.25">
      <c r="G4" s="39" t="s">
        <v>31</v>
      </c>
      <c r="H4" s="39"/>
      <c r="I4" s="4">
        <f>SUM(I11:I65)</f>
        <v>0</v>
      </c>
    </row>
    <row r="5" spans="1:9" s="22" customFormat="1" ht="15" customHeight="1" x14ac:dyDescent="0.25">
      <c r="A5" s="21" t="s">
        <v>56</v>
      </c>
      <c r="E5" s="23"/>
      <c r="F5" s="24"/>
    </row>
    <row r="6" spans="1:9" s="22" customFormat="1" ht="15" customHeight="1" x14ac:dyDescent="0.25">
      <c r="A6" s="21" t="s">
        <v>51</v>
      </c>
      <c r="E6" s="23"/>
      <c r="F6" s="24"/>
    </row>
    <row r="7" spans="1:9" s="25" customFormat="1" ht="15" customHeight="1" x14ac:dyDescent="0.25">
      <c r="A7" s="21" t="s">
        <v>55</v>
      </c>
      <c r="E7" s="26"/>
      <c r="F7" s="27"/>
    </row>
    <row r="8" spans="1:9" s="25" customFormat="1" ht="15" customHeight="1" x14ac:dyDescent="0.25">
      <c r="A8" s="33" t="s">
        <v>60</v>
      </c>
      <c r="E8" s="26"/>
      <c r="F8" s="27"/>
    </row>
    <row r="9" spans="1:9" s="25" customFormat="1" ht="15" customHeight="1" x14ac:dyDescent="0.25">
      <c r="A9" s="32" t="s">
        <v>61</v>
      </c>
      <c r="E9" s="26"/>
      <c r="F9" s="27"/>
    </row>
    <row r="10" spans="1:9" s="20" customFormat="1" ht="25.5" customHeight="1" x14ac:dyDescent="0.25">
      <c r="A10" s="19" t="s">
        <v>53</v>
      </c>
      <c r="B10" s="19" t="s">
        <v>54</v>
      </c>
      <c r="C10" s="19" t="s">
        <v>0</v>
      </c>
      <c r="D10" s="19" t="s">
        <v>1</v>
      </c>
      <c r="E10" s="19" t="s">
        <v>3</v>
      </c>
      <c r="F10" s="19" t="s">
        <v>46</v>
      </c>
      <c r="G10" s="19" t="s">
        <v>4</v>
      </c>
      <c r="H10" s="19" t="s">
        <v>5</v>
      </c>
      <c r="I10" s="19" t="s">
        <v>11</v>
      </c>
    </row>
    <row r="11" spans="1:9" x14ac:dyDescent="0.25">
      <c r="A11" s="8"/>
      <c r="B11" s="8"/>
      <c r="C11" s="8"/>
      <c r="D11" s="8"/>
      <c r="E11" s="9"/>
      <c r="F11" s="10" t="str">
        <f t="shared" ref="F11:F42" si="0">IF(OR(E11="Sac à dos avec logo CSM et initiales de l'enfant",E11="Gourde avec logo CSM et initiales de l'enfant"),CONCATENATE(LEFT(A11,1),LEFT(B11,1)),"")</f>
        <v/>
      </c>
      <c r="G11" s="8"/>
      <c r="H11" s="8" t="str">
        <f>IF(E11="","",VLOOKUP(E11,'Table produits'!A:E,5,FALSE))</f>
        <v/>
      </c>
      <c r="I11" s="8" t="str">
        <f t="shared" ref="I11:I42" si="1">IF(E11="","",G11*H11)</f>
        <v/>
      </c>
    </row>
    <row r="12" spans="1:9" x14ac:dyDescent="0.25">
      <c r="A12" s="8"/>
      <c r="B12" s="8"/>
      <c r="C12" s="8"/>
      <c r="D12" s="8"/>
      <c r="E12" s="9"/>
      <c r="F12" s="10" t="str">
        <f t="shared" si="0"/>
        <v/>
      </c>
      <c r="G12" s="8"/>
      <c r="H12" s="8" t="str">
        <f>IF(E12="","",VLOOKUP(E12,'Table produits'!A:E,5,FALSE))</f>
        <v/>
      </c>
      <c r="I12" s="8" t="str">
        <f t="shared" si="1"/>
        <v/>
      </c>
    </row>
    <row r="13" spans="1:9" x14ac:dyDescent="0.25">
      <c r="A13" s="8"/>
      <c r="B13" s="8"/>
      <c r="C13" s="8"/>
      <c r="D13" s="8"/>
      <c r="E13" s="9"/>
      <c r="F13" s="10" t="str">
        <f t="shared" si="0"/>
        <v/>
      </c>
      <c r="G13" s="8"/>
      <c r="H13" s="8" t="str">
        <f>IF(E13="","",VLOOKUP(E13,'Table produits'!A:E,5,FALSE))</f>
        <v/>
      </c>
      <c r="I13" s="8" t="str">
        <f t="shared" si="1"/>
        <v/>
      </c>
    </row>
    <row r="14" spans="1:9" x14ac:dyDescent="0.25">
      <c r="A14" s="8"/>
      <c r="B14" s="8"/>
      <c r="C14" s="8"/>
      <c r="D14" s="8"/>
      <c r="E14" s="9"/>
      <c r="F14" s="10" t="str">
        <f t="shared" si="0"/>
        <v/>
      </c>
      <c r="G14" s="8"/>
      <c r="H14" s="8" t="str">
        <f>IF(E14="","",VLOOKUP(E14,'Table produits'!A:E,5,FALSE))</f>
        <v/>
      </c>
      <c r="I14" s="8" t="str">
        <f t="shared" si="1"/>
        <v/>
      </c>
    </row>
    <row r="15" spans="1:9" x14ac:dyDescent="0.25">
      <c r="A15" s="8"/>
      <c r="B15" s="8"/>
      <c r="C15" s="8"/>
      <c r="D15" s="8"/>
      <c r="E15" s="9"/>
      <c r="F15" s="10" t="str">
        <f t="shared" si="0"/>
        <v/>
      </c>
      <c r="G15" s="8"/>
      <c r="H15" s="8" t="str">
        <f>IF(E15="","",VLOOKUP(E15,'Table produits'!A:E,5,FALSE))</f>
        <v/>
      </c>
      <c r="I15" s="8" t="str">
        <f t="shared" si="1"/>
        <v/>
      </c>
    </row>
    <row r="16" spans="1:9" x14ac:dyDescent="0.25">
      <c r="A16" s="8"/>
      <c r="B16" s="8"/>
      <c r="C16" s="8"/>
      <c r="D16" s="8"/>
      <c r="E16" s="9"/>
      <c r="F16" s="10" t="str">
        <f t="shared" si="0"/>
        <v/>
      </c>
      <c r="G16" s="8"/>
      <c r="H16" s="8" t="str">
        <f>IF(E16="","",VLOOKUP(E16,'Table produits'!A:E,5,FALSE))</f>
        <v/>
      </c>
      <c r="I16" s="8" t="str">
        <f t="shared" si="1"/>
        <v/>
      </c>
    </row>
    <row r="17" spans="1:9" x14ac:dyDescent="0.25">
      <c r="A17" s="8"/>
      <c r="B17" s="8"/>
      <c r="C17" s="8"/>
      <c r="D17" s="8"/>
      <c r="E17" s="9"/>
      <c r="F17" s="10" t="str">
        <f t="shared" si="0"/>
        <v/>
      </c>
      <c r="G17" s="8"/>
      <c r="H17" s="8" t="str">
        <f>IF(E17="","",VLOOKUP(E17,'Table produits'!A:E,5,FALSE))</f>
        <v/>
      </c>
      <c r="I17" s="8" t="str">
        <f t="shared" si="1"/>
        <v/>
      </c>
    </row>
    <row r="18" spans="1:9" x14ac:dyDescent="0.25">
      <c r="A18" s="8"/>
      <c r="B18" s="8"/>
      <c r="C18" s="8"/>
      <c r="D18" s="8"/>
      <c r="E18" s="9"/>
      <c r="F18" s="10" t="str">
        <f t="shared" si="0"/>
        <v/>
      </c>
      <c r="G18" s="8"/>
      <c r="H18" s="8" t="str">
        <f>IF(E18="","",VLOOKUP(E18,'Table produits'!A:E,5,FALSE))</f>
        <v/>
      </c>
      <c r="I18" s="8" t="str">
        <f t="shared" si="1"/>
        <v/>
      </c>
    </row>
    <row r="19" spans="1:9" x14ac:dyDescent="0.25">
      <c r="A19" s="8"/>
      <c r="B19" s="8"/>
      <c r="C19" s="8"/>
      <c r="D19" s="8"/>
      <c r="E19" s="9"/>
      <c r="F19" s="10" t="str">
        <f t="shared" si="0"/>
        <v/>
      </c>
      <c r="G19" s="8"/>
      <c r="H19" s="8" t="str">
        <f>IF(E19="","",VLOOKUP(E19,'Table produits'!A:E,5,FALSE))</f>
        <v/>
      </c>
      <c r="I19" s="8" t="str">
        <f t="shared" si="1"/>
        <v/>
      </c>
    </row>
    <row r="20" spans="1:9" x14ac:dyDescent="0.25">
      <c r="A20" s="8"/>
      <c r="B20" s="8"/>
      <c r="C20" s="8"/>
      <c r="D20" s="8"/>
      <c r="E20" s="9"/>
      <c r="F20" s="10" t="str">
        <f t="shared" si="0"/>
        <v/>
      </c>
      <c r="G20" s="8"/>
      <c r="H20" s="8" t="str">
        <f>IF(E20="","",VLOOKUP(E20,'Table produits'!A:E,5,FALSE))</f>
        <v/>
      </c>
      <c r="I20" s="8" t="str">
        <f t="shared" si="1"/>
        <v/>
      </c>
    </row>
    <row r="21" spans="1:9" x14ac:dyDescent="0.25">
      <c r="A21" s="8"/>
      <c r="B21" s="8"/>
      <c r="C21" s="8"/>
      <c r="D21" s="8"/>
      <c r="E21" s="9"/>
      <c r="F21" s="10" t="str">
        <f t="shared" si="0"/>
        <v/>
      </c>
      <c r="G21" s="8"/>
      <c r="H21" s="8" t="str">
        <f>IF(E21="","",VLOOKUP(E21,'Table produits'!A:E,5,FALSE))</f>
        <v/>
      </c>
      <c r="I21" s="8" t="str">
        <f t="shared" si="1"/>
        <v/>
      </c>
    </row>
    <row r="22" spans="1:9" x14ac:dyDescent="0.25">
      <c r="A22" s="8"/>
      <c r="B22" s="8"/>
      <c r="C22" s="8"/>
      <c r="D22" s="8"/>
      <c r="E22" s="9"/>
      <c r="F22" s="10" t="str">
        <f t="shared" si="0"/>
        <v/>
      </c>
      <c r="G22" s="8"/>
      <c r="H22" s="8" t="str">
        <f>IF(E22="","",VLOOKUP(E22,'Table produits'!A:E,5,FALSE))</f>
        <v/>
      </c>
      <c r="I22" s="8" t="str">
        <f t="shared" si="1"/>
        <v/>
      </c>
    </row>
    <row r="23" spans="1:9" x14ac:dyDescent="0.25">
      <c r="A23" s="8"/>
      <c r="B23" s="8"/>
      <c r="C23" s="8"/>
      <c r="D23" s="8"/>
      <c r="E23" s="9"/>
      <c r="F23" s="10" t="str">
        <f t="shared" si="0"/>
        <v/>
      </c>
      <c r="G23" s="8"/>
      <c r="H23" s="8" t="str">
        <f>IF(E23="","",VLOOKUP(E23,'Table produits'!A:E,5,FALSE))</f>
        <v/>
      </c>
      <c r="I23" s="8" t="str">
        <f t="shared" si="1"/>
        <v/>
      </c>
    </row>
    <row r="24" spans="1:9" x14ac:dyDescent="0.25">
      <c r="A24" s="8"/>
      <c r="B24" s="8"/>
      <c r="C24" s="8"/>
      <c r="D24" s="8"/>
      <c r="E24" s="9"/>
      <c r="F24" s="10" t="str">
        <f t="shared" si="0"/>
        <v/>
      </c>
      <c r="G24" s="8"/>
      <c r="H24" s="8" t="str">
        <f>IF(E24="","",VLOOKUP(E24,'Table produits'!A:E,5,FALSE))</f>
        <v/>
      </c>
      <c r="I24" s="8" t="str">
        <f t="shared" si="1"/>
        <v/>
      </c>
    </row>
    <row r="25" spans="1:9" x14ac:dyDescent="0.25">
      <c r="A25" s="8"/>
      <c r="B25" s="8"/>
      <c r="C25" s="8"/>
      <c r="D25" s="8"/>
      <c r="E25" s="9"/>
      <c r="F25" s="10" t="str">
        <f t="shared" si="0"/>
        <v/>
      </c>
      <c r="G25" s="8"/>
      <c r="H25" s="8" t="str">
        <f>IF(E25="","",VLOOKUP(E25,'Table produits'!A:E,5,FALSE))</f>
        <v/>
      </c>
      <c r="I25" s="8" t="str">
        <f t="shared" si="1"/>
        <v/>
      </c>
    </row>
    <row r="26" spans="1:9" x14ac:dyDescent="0.25">
      <c r="A26" s="8"/>
      <c r="B26" s="8"/>
      <c r="C26" s="8"/>
      <c r="D26" s="8"/>
      <c r="E26" s="9"/>
      <c r="F26" s="10" t="str">
        <f t="shared" si="0"/>
        <v/>
      </c>
      <c r="G26" s="8"/>
      <c r="H26" s="8" t="str">
        <f>IF(E26="","",VLOOKUP(E26,'Table produits'!A:E,5,FALSE))</f>
        <v/>
      </c>
      <c r="I26" s="8" t="str">
        <f t="shared" si="1"/>
        <v/>
      </c>
    </row>
    <row r="27" spans="1:9" x14ac:dyDescent="0.25">
      <c r="A27" s="8"/>
      <c r="B27" s="8"/>
      <c r="C27" s="8"/>
      <c r="D27" s="8"/>
      <c r="E27" s="9"/>
      <c r="F27" s="10" t="str">
        <f t="shared" si="0"/>
        <v/>
      </c>
      <c r="G27" s="8"/>
      <c r="H27" s="8" t="str">
        <f>IF(E27="","",VLOOKUP(E27,'Table produits'!A:E,5,FALSE))</f>
        <v/>
      </c>
      <c r="I27" s="8" t="str">
        <f t="shared" si="1"/>
        <v/>
      </c>
    </row>
    <row r="28" spans="1:9" x14ac:dyDescent="0.25">
      <c r="A28" s="8"/>
      <c r="B28" s="8"/>
      <c r="C28" s="8"/>
      <c r="D28" s="8"/>
      <c r="E28" s="9"/>
      <c r="F28" s="10" t="str">
        <f t="shared" si="0"/>
        <v/>
      </c>
      <c r="G28" s="8"/>
      <c r="H28" s="8" t="str">
        <f>IF(E28="","",VLOOKUP(E28,'Table produits'!A:E,5,FALSE))</f>
        <v/>
      </c>
      <c r="I28" s="8" t="str">
        <f t="shared" si="1"/>
        <v/>
      </c>
    </row>
    <row r="29" spans="1:9" x14ac:dyDescent="0.25">
      <c r="A29" s="8"/>
      <c r="B29" s="8"/>
      <c r="C29" s="8"/>
      <c r="D29" s="8"/>
      <c r="E29" s="9"/>
      <c r="F29" s="10" t="str">
        <f t="shared" si="0"/>
        <v/>
      </c>
      <c r="G29" s="8"/>
      <c r="H29" s="8" t="str">
        <f>IF(E29="","",VLOOKUP(E29,'Table produits'!A:E,5,FALSE))</f>
        <v/>
      </c>
      <c r="I29" s="8" t="str">
        <f t="shared" si="1"/>
        <v/>
      </c>
    </row>
    <row r="30" spans="1:9" x14ac:dyDescent="0.25">
      <c r="A30" s="8"/>
      <c r="B30" s="8"/>
      <c r="C30" s="8"/>
      <c r="D30" s="8"/>
      <c r="E30" s="9"/>
      <c r="F30" s="10" t="str">
        <f t="shared" si="0"/>
        <v/>
      </c>
      <c r="G30" s="8"/>
      <c r="H30" s="8" t="str">
        <f>IF(E30="","",VLOOKUP(E30,'Table produits'!A:E,5,FALSE))</f>
        <v/>
      </c>
      <c r="I30" s="8" t="str">
        <f t="shared" si="1"/>
        <v/>
      </c>
    </row>
    <row r="31" spans="1:9" x14ac:dyDescent="0.25">
      <c r="A31" s="8"/>
      <c r="B31" s="8"/>
      <c r="C31" s="8"/>
      <c r="D31" s="8"/>
      <c r="E31" s="9"/>
      <c r="F31" s="10" t="str">
        <f t="shared" si="0"/>
        <v/>
      </c>
      <c r="G31" s="8"/>
      <c r="H31" s="8" t="str">
        <f>IF(E31="","",VLOOKUP(E31,'Table produits'!A:E,5,FALSE))</f>
        <v/>
      </c>
      <c r="I31" s="8" t="str">
        <f t="shared" si="1"/>
        <v/>
      </c>
    </row>
    <row r="32" spans="1:9" x14ac:dyDescent="0.25">
      <c r="A32" s="8"/>
      <c r="B32" s="8"/>
      <c r="C32" s="8"/>
      <c r="D32" s="8"/>
      <c r="E32" s="9"/>
      <c r="F32" s="10" t="str">
        <f t="shared" si="0"/>
        <v/>
      </c>
      <c r="G32" s="8"/>
      <c r="H32" s="8" t="str">
        <f>IF(E32="","",VLOOKUP(E32,'Table produits'!A:E,5,FALSE))</f>
        <v/>
      </c>
      <c r="I32" s="8" t="str">
        <f t="shared" si="1"/>
        <v/>
      </c>
    </row>
    <row r="33" spans="1:9" x14ac:dyDescent="0.25">
      <c r="A33" s="8"/>
      <c r="B33" s="8"/>
      <c r="C33" s="8"/>
      <c r="D33" s="8"/>
      <c r="E33" s="9"/>
      <c r="F33" s="10" t="str">
        <f t="shared" si="0"/>
        <v/>
      </c>
      <c r="G33" s="8"/>
      <c r="H33" s="8" t="str">
        <f>IF(E33="","",VLOOKUP(E33,'Table produits'!A:E,5,FALSE))</f>
        <v/>
      </c>
      <c r="I33" s="8" t="str">
        <f t="shared" si="1"/>
        <v/>
      </c>
    </row>
    <row r="34" spans="1:9" x14ac:dyDescent="0.25">
      <c r="A34" s="8"/>
      <c r="B34" s="8"/>
      <c r="C34" s="8"/>
      <c r="D34" s="8"/>
      <c r="E34" s="9"/>
      <c r="F34" s="10" t="str">
        <f t="shared" si="0"/>
        <v/>
      </c>
      <c r="G34" s="8"/>
      <c r="H34" s="8" t="str">
        <f>IF(E34="","",VLOOKUP(E34,'Table produits'!A:E,5,FALSE))</f>
        <v/>
      </c>
      <c r="I34" s="8" t="str">
        <f t="shared" si="1"/>
        <v/>
      </c>
    </row>
    <row r="35" spans="1:9" x14ac:dyDescent="0.25">
      <c r="A35" s="1"/>
      <c r="B35" s="1"/>
      <c r="C35" s="1"/>
      <c r="D35" s="1"/>
      <c r="F35" s="6" t="str">
        <f t="shared" si="0"/>
        <v/>
      </c>
      <c r="G35" s="1"/>
      <c r="H35" s="1" t="str">
        <f>IF(E35="","",VLOOKUP(E35,'Table produits'!A:E,5,FALSE))</f>
        <v/>
      </c>
      <c r="I35" s="1" t="str">
        <f t="shared" si="1"/>
        <v/>
      </c>
    </row>
    <row r="36" spans="1:9" x14ac:dyDescent="0.25">
      <c r="A36" s="1"/>
      <c r="B36" s="1"/>
      <c r="C36" s="1"/>
      <c r="D36" s="1"/>
      <c r="F36" s="6" t="str">
        <f t="shared" si="0"/>
        <v/>
      </c>
      <c r="G36" s="1"/>
      <c r="H36" s="1" t="str">
        <f>IF(E36="","",VLOOKUP(E36,'Table produits'!A:E,5,FALSE))</f>
        <v/>
      </c>
      <c r="I36" s="1" t="str">
        <f t="shared" si="1"/>
        <v/>
      </c>
    </row>
    <row r="37" spans="1:9" x14ac:dyDescent="0.25">
      <c r="A37" s="1"/>
      <c r="B37" s="1"/>
      <c r="C37" s="1"/>
      <c r="D37" s="1"/>
      <c r="F37" s="6" t="str">
        <f t="shared" si="0"/>
        <v/>
      </c>
      <c r="G37" s="1"/>
      <c r="H37" s="1" t="str">
        <f>IF(E37="","",VLOOKUP(E37,'Table produits'!A:E,5,FALSE))</f>
        <v/>
      </c>
      <c r="I37" s="1" t="str">
        <f t="shared" si="1"/>
        <v/>
      </c>
    </row>
    <row r="38" spans="1:9" x14ac:dyDescent="0.25">
      <c r="A38" s="1"/>
      <c r="B38" s="1"/>
      <c r="C38" s="1"/>
      <c r="D38" s="1"/>
      <c r="F38" s="6" t="str">
        <f t="shared" si="0"/>
        <v/>
      </c>
      <c r="G38" s="1"/>
      <c r="H38" s="1" t="str">
        <f>IF(E38="","",VLOOKUP(E38,'Table produits'!A:E,5,FALSE))</f>
        <v/>
      </c>
      <c r="I38" s="1" t="str">
        <f t="shared" si="1"/>
        <v/>
      </c>
    </row>
    <row r="39" spans="1:9" x14ac:dyDescent="0.25">
      <c r="A39" s="1"/>
      <c r="B39" s="1"/>
      <c r="C39" s="1"/>
      <c r="D39" s="1"/>
      <c r="F39" s="6" t="str">
        <f t="shared" si="0"/>
        <v/>
      </c>
      <c r="G39" s="1"/>
      <c r="H39" s="1" t="str">
        <f>IF(E39="","",VLOOKUP(E39,'Table produits'!A:E,5,FALSE))</f>
        <v/>
      </c>
      <c r="I39" s="1" t="str">
        <f t="shared" si="1"/>
        <v/>
      </c>
    </row>
    <row r="40" spans="1:9" x14ac:dyDescent="0.25">
      <c r="A40" s="1"/>
      <c r="B40" s="1"/>
      <c r="C40" s="1"/>
      <c r="D40" s="1"/>
      <c r="F40" s="6" t="str">
        <f t="shared" si="0"/>
        <v/>
      </c>
      <c r="G40" s="1"/>
      <c r="H40" s="1" t="str">
        <f>IF(E40="","",VLOOKUP(E40,'Table produits'!A:E,5,FALSE))</f>
        <v/>
      </c>
      <c r="I40" s="1" t="str">
        <f t="shared" si="1"/>
        <v/>
      </c>
    </row>
    <row r="41" spans="1:9" x14ac:dyDescent="0.25">
      <c r="A41" s="1"/>
      <c r="B41" s="1"/>
      <c r="C41" s="1"/>
      <c r="D41" s="1"/>
      <c r="F41" s="6" t="str">
        <f t="shared" si="0"/>
        <v/>
      </c>
      <c r="G41" s="1"/>
      <c r="H41" s="1" t="str">
        <f>IF(E41="","",VLOOKUP(E41,'Table produits'!A:E,5,FALSE))</f>
        <v/>
      </c>
      <c r="I41" s="1" t="str">
        <f t="shared" si="1"/>
        <v/>
      </c>
    </row>
    <row r="42" spans="1:9" x14ac:dyDescent="0.25">
      <c r="A42" s="1"/>
      <c r="B42" s="1"/>
      <c r="C42" s="1"/>
      <c r="D42" s="1"/>
      <c r="F42" s="6" t="str">
        <f t="shared" si="0"/>
        <v/>
      </c>
      <c r="G42" s="1"/>
      <c r="H42" s="1" t="str">
        <f>IF(E42="","",VLOOKUP(E42,'Table produits'!A:E,5,FALSE))</f>
        <v/>
      </c>
      <c r="I42" s="1" t="str">
        <f t="shared" si="1"/>
        <v/>
      </c>
    </row>
    <row r="43" spans="1:9" x14ac:dyDescent="0.25">
      <c r="A43" s="1"/>
      <c r="B43" s="1"/>
      <c r="C43" s="1"/>
      <c r="D43" s="1"/>
      <c r="F43" s="6" t="str">
        <f t="shared" ref="F43:F65" si="2">IF(OR(E43="Sac à dos avec logo CSM et initiales de l'enfant",E43="Gourde avec logo CSM et initiales de l'enfant"),CONCATENATE(LEFT(A43,1),LEFT(B43,1)),"")</f>
        <v/>
      </c>
      <c r="G43" s="1"/>
      <c r="H43" s="1" t="str">
        <f>IF(E43="","",VLOOKUP(E43,'Table produits'!A:E,5,FALSE))</f>
        <v/>
      </c>
      <c r="I43" s="1" t="str">
        <f t="shared" ref="I43:I65" si="3">IF(E43="","",G43*H43)</f>
        <v/>
      </c>
    </row>
    <row r="44" spans="1:9" x14ac:dyDescent="0.25">
      <c r="A44" s="1"/>
      <c r="B44" s="1"/>
      <c r="C44" s="1"/>
      <c r="D44" s="1"/>
      <c r="F44" s="6" t="str">
        <f t="shared" si="2"/>
        <v/>
      </c>
      <c r="G44" s="1"/>
      <c r="H44" s="1" t="str">
        <f>IF(E44="","",VLOOKUP(E44,'Table produits'!A:E,5,FALSE))</f>
        <v/>
      </c>
      <c r="I44" s="1" t="str">
        <f t="shared" si="3"/>
        <v/>
      </c>
    </row>
    <row r="45" spans="1:9" x14ac:dyDescent="0.25">
      <c r="A45" s="1"/>
      <c r="B45" s="1"/>
      <c r="C45" s="1"/>
      <c r="D45" s="1"/>
      <c r="F45" s="6" t="str">
        <f t="shared" si="2"/>
        <v/>
      </c>
      <c r="G45" s="1"/>
      <c r="H45" s="1" t="str">
        <f>IF(E45="","",VLOOKUP(E45,'Table produits'!A:E,5,FALSE))</f>
        <v/>
      </c>
      <c r="I45" s="1" t="str">
        <f t="shared" si="3"/>
        <v/>
      </c>
    </row>
    <row r="46" spans="1:9" x14ac:dyDescent="0.25">
      <c r="A46" s="1"/>
      <c r="B46" s="1"/>
      <c r="C46" s="1"/>
      <c r="D46" s="1"/>
      <c r="F46" s="6" t="str">
        <f t="shared" si="2"/>
        <v/>
      </c>
      <c r="G46" s="1"/>
      <c r="H46" s="1" t="str">
        <f>IF(E46="","",VLOOKUP(E46,'Table produits'!A:E,5,FALSE))</f>
        <v/>
      </c>
      <c r="I46" s="1" t="str">
        <f t="shared" si="3"/>
        <v/>
      </c>
    </row>
    <row r="47" spans="1:9" x14ac:dyDescent="0.25">
      <c r="A47" s="1"/>
      <c r="B47" s="1"/>
      <c r="C47" s="1"/>
      <c r="D47" s="1"/>
      <c r="F47" s="6" t="str">
        <f t="shared" si="2"/>
        <v/>
      </c>
      <c r="G47" s="1"/>
      <c r="H47" s="1" t="str">
        <f>IF(E47="","",VLOOKUP(E47,'Table produits'!A:E,5,FALSE))</f>
        <v/>
      </c>
      <c r="I47" s="1" t="str">
        <f t="shared" si="3"/>
        <v/>
      </c>
    </row>
    <row r="48" spans="1:9" x14ac:dyDescent="0.25">
      <c r="A48" s="1"/>
      <c r="B48" s="1"/>
      <c r="C48" s="1"/>
      <c r="D48" s="1"/>
      <c r="F48" s="6" t="str">
        <f t="shared" si="2"/>
        <v/>
      </c>
      <c r="G48" s="1"/>
      <c r="H48" s="1" t="str">
        <f>IF(E48="","",VLOOKUP(E48,'Table produits'!A:E,5,FALSE))</f>
        <v/>
      </c>
      <c r="I48" s="1" t="str">
        <f t="shared" si="3"/>
        <v/>
      </c>
    </row>
    <row r="49" spans="1:9" x14ac:dyDescent="0.25">
      <c r="A49" s="1"/>
      <c r="B49" s="1"/>
      <c r="C49" s="1"/>
      <c r="D49" s="1"/>
      <c r="F49" s="6" t="str">
        <f t="shared" si="2"/>
        <v/>
      </c>
      <c r="G49" s="1"/>
      <c r="H49" s="1" t="str">
        <f>IF(E49="","",VLOOKUP(E49,'Table produits'!A:E,5,FALSE))</f>
        <v/>
      </c>
      <c r="I49" s="1" t="str">
        <f t="shared" si="3"/>
        <v/>
      </c>
    </row>
    <row r="50" spans="1:9" x14ac:dyDescent="0.25">
      <c r="A50" s="1"/>
      <c r="B50" s="1"/>
      <c r="C50" s="1"/>
      <c r="D50" s="1"/>
      <c r="F50" s="6" t="str">
        <f t="shared" si="2"/>
        <v/>
      </c>
      <c r="G50" s="1"/>
      <c r="H50" s="1" t="str">
        <f>IF(E50="","",VLOOKUP(E50,'Table produits'!A:E,5,FALSE))</f>
        <v/>
      </c>
      <c r="I50" s="1" t="str">
        <f t="shared" si="3"/>
        <v/>
      </c>
    </row>
    <row r="51" spans="1:9" x14ac:dyDescent="0.25">
      <c r="A51" s="1"/>
      <c r="B51" s="1"/>
      <c r="C51" s="1"/>
      <c r="D51" s="1"/>
      <c r="F51" s="6" t="str">
        <f t="shared" si="2"/>
        <v/>
      </c>
      <c r="G51" s="1"/>
      <c r="H51" s="1" t="str">
        <f>IF(E51="","",VLOOKUP(E51,'Table produits'!A:E,5,FALSE))</f>
        <v/>
      </c>
      <c r="I51" s="1" t="str">
        <f t="shared" si="3"/>
        <v/>
      </c>
    </row>
    <row r="52" spans="1:9" x14ac:dyDescent="0.25">
      <c r="A52" s="1"/>
      <c r="B52" s="1"/>
      <c r="C52" s="1"/>
      <c r="D52" s="1"/>
      <c r="F52" s="6" t="str">
        <f t="shared" si="2"/>
        <v/>
      </c>
      <c r="G52" s="1"/>
      <c r="H52" s="1" t="str">
        <f>IF(E52="","",VLOOKUP(E52,'Table produits'!A:E,5,FALSE))</f>
        <v/>
      </c>
      <c r="I52" s="1" t="str">
        <f t="shared" si="3"/>
        <v/>
      </c>
    </row>
    <row r="53" spans="1:9" x14ac:dyDescent="0.25">
      <c r="A53" s="1"/>
      <c r="B53" s="1"/>
      <c r="C53" s="1"/>
      <c r="D53" s="1"/>
      <c r="F53" s="6" t="str">
        <f t="shared" si="2"/>
        <v/>
      </c>
      <c r="G53" s="1"/>
      <c r="H53" s="1" t="str">
        <f>IF(E53="","",VLOOKUP(E53,'Table produits'!A:E,5,FALSE))</f>
        <v/>
      </c>
      <c r="I53" s="1" t="str">
        <f t="shared" si="3"/>
        <v/>
      </c>
    </row>
    <row r="54" spans="1:9" x14ac:dyDescent="0.25">
      <c r="A54" s="1"/>
      <c r="B54" s="1"/>
      <c r="C54" s="1"/>
      <c r="D54" s="1"/>
      <c r="F54" s="6" t="str">
        <f t="shared" si="2"/>
        <v/>
      </c>
      <c r="G54" s="1"/>
      <c r="H54" s="1" t="str">
        <f>IF(E54="","",VLOOKUP(E54,'Table produits'!A:E,5,FALSE))</f>
        <v/>
      </c>
      <c r="I54" s="1" t="str">
        <f t="shared" si="3"/>
        <v/>
      </c>
    </row>
    <row r="55" spans="1:9" x14ac:dyDescent="0.25">
      <c r="A55" s="1"/>
      <c r="B55" s="1"/>
      <c r="C55" s="1"/>
      <c r="D55" s="1"/>
      <c r="F55" s="6" t="str">
        <f t="shared" si="2"/>
        <v/>
      </c>
      <c r="G55" s="1"/>
      <c r="H55" s="1" t="str">
        <f>IF(E55="","",VLOOKUP(E55,'Table produits'!A:E,5,FALSE))</f>
        <v/>
      </c>
      <c r="I55" s="1" t="str">
        <f t="shared" si="3"/>
        <v/>
      </c>
    </row>
    <row r="56" spans="1:9" x14ac:dyDescent="0.25">
      <c r="A56" s="1"/>
      <c r="B56" s="1"/>
      <c r="C56" s="1"/>
      <c r="D56" s="1"/>
      <c r="F56" s="6" t="str">
        <f t="shared" si="2"/>
        <v/>
      </c>
      <c r="G56" s="1"/>
      <c r="H56" s="1" t="str">
        <f>IF(E56="","",VLOOKUP(E56,'Table produits'!A:E,5,FALSE))</f>
        <v/>
      </c>
      <c r="I56" s="1" t="str">
        <f t="shared" si="3"/>
        <v/>
      </c>
    </row>
    <row r="57" spans="1:9" x14ac:dyDescent="0.25">
      <c r="A57" s="1"/>
      <c r="B57" s="1"/>
      <c r="C57" s="1"/>
      <c r="D57" s="1"/>
      <c r="F57" s="6" t="str">
        <f t="shared" si="2"/>
        <v/>
      </c>
      <c r="G57" s="1"/>
      <c r="H57" s="1" t="str">
        <f>IF(E57="","",VLOOKUP(E57,'Table produits'!A:E,5,FALSE))</f>
        <v/>
      </c>
      <c r="I57" s="1" t="str">
        <f t="shared" si="3"/>
        <v/>
      </c>
    </row>
    <row r="58" spans="1:9" x14ac:dyDescent="0.25">
      <c r="A58" s="1"/>
      <c r="B58" s="1"/>
      <c r="C58" s="1"/>
      <c r="D58" s="1"/>
      <c r="F58" s="6" t="str">
        <f t="shared" si="2"/>
        <v/>
      </c>
      <c r="G58" s="1"/>
      <c r="H58" s="1" t="str">
        <f>IF(E58="","",VLOOKUP(E58,'Table produits'!A:E,5,FALSE))</f>
        <v/>
      </c>
      <c r="I58" s="1" t="str">
        <f t="shared" si="3"/>
        <v/>
      </c>
    </row>
    <row r="59" spans="1:9" x14ac:dyDescent="0.25">
      <c r="A59" s="1"/>
      <c r="B59" s="1"/>
      <c r="C59" s="1"/>
      <c r="D59" s="1"/>
      <c r="F59" s="6" t="str">
        <f t="shared" si="2"/>
        <v/>
      </c>
      <c r="G59" s="1"/>
      <c r="H59" s="1" t="str">
        <f>IF(E59="","",VLOOKUP(E59,'Table produits'!A:E,5,FALSE))</f>
        <v/>
      </c>
      <c r="I59" s="1" t="str">
        <f t="shared" si="3"/>
        <v/>
      </c>
    </row>
    <row r="60" spans="1:9" x14ac:dyDescent="0.25">
      <c r="A60" s="1"/>
      <c r="B60" s="1"/>
      <c r="C60" s="1"/>
      <c r="D60" s="1"/>
      <c r="F60" s="6" t="str">
        <f t="shared" si="2"/>
        <v/>
      </c>
      <c r="G60" s="1"/>
      <c r="H60" s="1" t="str">
        <f>IF(E60="","",VLOOKUP(E60,'Table produits'!A:E,5,FALSE))</f>
        <v/>
      </c>
      <c r="I60" s="1" t="str">
        <f t="shared" si="3"/>
        <v/>
      </c>
    </row>
    <row r="61" spans="1:9" x14ac:dyDescent="0.25">
      <c r="A61" s="1"/>
      <c r="B61" s="1"/>
      <c r="C61" s="1"/>
      <c r="D61" s="1"/>
      <c r="F61" s="6" t="str">
        <f t="shared" si="2"/>
        <v/>
      </c>
      <c r="G61" s="1"/>
      <c r="H61" s="1" t="str">
        <f>IF(E61="","",VLOOKUP(E61,'Table produits'!A:E,5,FALSE))</f>
        <v/>
      </c>
      <c r="I61" s="1" t="str">
        <f t="shared" si="3"/>
        <v/>
      </c>
    </row>
    <row r="62" spans="1:9" x14ac:dyDescent="0.25">
      <c r="A62" s="1"/>
      <c r="B62" s="1"/>
      <c r="C62" s="1"/>
      <c r="D62" s="1"/>
      <c r="F62" s="6" t="str">
        <f t="shared" si="2"/>
        <v/>
      </c>
      <c r="G62" s="1"/>
      <c r="H62" s="1" t="str">
        <f>IF(E62="","",VLOOKUP(E62,'Table produits'!A:E,5,FALSE))</f>
        <v/>
      </c>
      <c r="I62" s="1" t="str">
        <f t="shared" si="3"/>
        <v/>
      </c>
    </row>
    <row r="63" spans="1:9" x14ac:dyDescent="0.25">
      <c r="A63" s="1"/>
      <c r="B63" s="1"/>
      <c r="C63" s="1"/>
      <c r="D63" s="1"/>
      <c r="F63" s="6" t="str">
        <f t="shared" si="2"/>
        <v/>
      </c>
      <c r="G63" s="1"/>
      <c r="H63" s="1" t="str">
        <f>IF(E63="","",VLOOKUP(E63,'Table produits'!A:E,5,FALSE))</f>
        <v/>
      </c>
      <c r="I63" s="1" t="str">
        <f t="shared" si="3"/>
        <v/>
      </c>
    </row>
    <row r="64" spans="1:9" x14ac:dyDescent="0.25">
      <c r="A64" s="1"/>
      <c r="B64" s="1"/>
      <c r="C64" s="1"/>
      <c r="D64" s="1"/>
      <c r="F64" s="6" t="str">
        <f t="shared" si="2"/>
        <v/>
      </c>
      <c r="G64" s="1"/>
      <c r="H64" s="1" t="str">
        <f>IF(E64="","",VLOOKUP(E64,'Table produits'!A:E,5,FALSE))</f>
        <v/>
      </c>
      <c r="I64" s="1" t="str">
        <f t="shared" si="3"/>
        <v/>
      </c>
    </row>
    <row r="65" spans="1:9" x14ac:dyDescent="0.25">
      <c r="A65" s="1"/>
      <c r="B65" s="1"/>
      <c r="C65" s="1"/>
      <c r="D65" s="1"/>
      <c r="F65" s="6" t="str">
        <f t="shared" si="2"/>
        <v/>
      </c>
      <c r="G65" s="1"/>
      <c r="H65" s="1" t="str">
        <f>IF(E65="","",VLOOKUP(E65,'Table produits'!A:E,5,FALSE))</f>
        <v/>
      </c>
      <c r="I65" s="1" t="str">
        <f t="shared" si="3"/>
        <v/>
      </c>
    </row>
    <row r="66" spans="1:9" x14ac:dyDescent="0.25">
      <c r="D66" s="1"/>
    </row>
    <row r="67" spans="1:9" x14ac:dyDescent="0.25">
      <c r="D67" s="1"/>
    </row>
    <row r="68" spans="1:9" x14ac:dyDescent="0.25">
      <c r="D68" s="1"/>
    </row>
    <row r="69" spans="1:9" x14ac:dyDescent="0.25">
      <c r="D69" s="1"/>
    </row>
    <row r="70" spans="1:9" x14ac:dyDescent="0.25">
      <c r="D70" s="1"/>
    </row>
    <row r="71" spans="1:9" x14ac:dyDescent="0.25">
      <c r="D71" s="1"/>
    </row>
    <row r="72" spans="1:9" x14ac:dyDescent="0.25">
      <c r="D72" s="1"/>
    </row>
    <row r="73" spans="1:9" x14ac:dyDescent="0.25">
      <c r="D73" s="1"/>
    </row>
    <row r="74" spans="1:9" x14ac:dyDescent="0.25">
      <c r="D74" s="1"/>
    </row>
    <row r="75" spans="1:9" x14ac:dyDescent="0.25">
      <c r="D75" s="1"/>
    </row>
    <row r="76" spans="1:9" x14ac:dyDescent="0.25">
      <c r="D76" s="1"/>
    </row>
    <row r="77" spans="1:9" x14ac:dyDescent="0.25">
      <c r="D77" s="1"/>
    </row>
    <row r="78" spans="1:9" x14ac:dyDescent="0.25">
      <c r="D78" s="1"/>
    </row>
    <row r="79" spans="1:9" x14ac:dyDescent="0.25">
      <c r="D79" s="1"/>
    </row>
    <row r="80" spans="1:9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</sheetData>
  <mergeCells count="2">
    <mergeCell ref="A1:I1"/>
    <mergeCell ref="G4:H4"/>
  </mergeCells>
  <pageMargins left="0.25" right="0.25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D591ADD-4334-4225-812F-D1964ECAAD05}">
          <x14:formula1>
            <xm:f>'Listes déroulantes'!$C$1:$C$5</xm:f>
          </x14:formula1>
          <xm:sqref>D35:D40</xm:sqref>
        </x14:dataValidation>
        <x14:dataValidation type="list" allowBlank="1" showInputMessage="1" showErrorMessage="1" xr:uid="{F5855069-F4A9-42F6-BB4F-05C061BC7AE2}">
          <x14:formula1>
            <xm:f>'Listes déroulantes'!$E$1:$E$5</xm:f>
          </x14:formula1>
          <xm:sqref>C11:C65</xm:sqref>
        </x14:dataValidation>
        <x14:dataValidation type="list" allowBlank="1" showInputMessage="1" showErrorMessage="1" xr:uid="{1CF7BE36-8A16-44C6-A4BD-5A51EE207241}">
          <x14:formula1>
            <xm:f>'Listes déroulantes'!$A$1:$A$8</xm:f>
          </x14:formula1>
          <xm:sqref>E35:E65</xm:sqref>
        </x14:dataValidation>
        <x14:dataValidation type="list" allowBlank="1" showInputMessage="1" showErrorMessage="1" xr:uid="{844D1E93-F659-4992-97CD-095BFA10190A}">
          <x14:formula1>
            <xm:f>'Listes déroulantes'!$A$1:$A$9</xm:f>
          </x14:formula1>
          <xm:sqref>E11:E34</xm:sqref>
        </x14:dataValidation>
        <x14:dataValidation type="list" allowBlank="1" showInputMessage="1" showErrorMessage="1" xr:uid="{424C739E-7008-4007-95C9-43086B707101}">
          <x14:formula1>
            <xm:f>'Listes déroulantes'!$C$1:$C$11</xm:f>
          </x14:formula1>
          <xm:sqref>D41:D100 D11:D34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BFE7-0799-4A71-91B4-E2F2E6054618}">
  <dimension ref="A1:J64"/>
  <sheetViews>
    <sheetView workbookViewId="0">
      <selection activeCell="E12" sqref="E12"/>
    </sheetView>
  </sheetViews>
  <sheetFormatPr baseColWidth="10" defaultRowHeight="15" x14ac:dyDescent="0.25"/>
  <cols>
    <col min="1" max="1" width="12.28515625" customWidth="1"/>
    <col min="2" max="2" width="11.85546875" customWidth="1"/>
    <col min="4" max="4" width="13.5703125" customWidth="1"/>
    <col min="5" max="5" width="47.7109375" style="7" customWidth="1"/>
    <col min="6" max="6" width="10.42578125" style="7" hidden="1" customWidth="1"/>
    <col min="7" max="7" width="8.42578125" style="6" hidden="1" customWidth="1"/>
    <col min="8" max="8" width="0" hidden="1" customWidth="1"/>
    <col min="9" max="9" width="12.85546875" customWidth="1"/>
  </cols>
  <sheetData>
    <row r="1" spans="1:10" ht="28.5" customHeight="1" thickBot="1" x14ac:dyDescent="0.3">
      <c r="A1" s="36" t="s">
        <v>48</v>
      </c>
      <c r="B1" s="37"/>
      <c r="C1" s="37"/>
      <c r="D1" s="37"/>
      <c r="E1" s="37"/>
      <c r="F1" s="37"/>
      <c r="G1" s="37"/>
      <c r="H1" s="37"/>
      <c r="I1" s="37"/>
      <c r="J1" s="38"/>
    </row>
    <row r="4" spans="1:10" ht="15.75" x14ac:dyDescent="0.25">
      <c r="H4" s="39" t="s">
        <v>31</v>
      </c>
      <c r="I4" s="39"/>
      <c r="J4" s="4">
        <f>SUM(J9:J64)</f>
        <v>0</v>
      </c>
    </row>
    <row r="5" spans="1:10" s="22" customFormat="1" ht="15" customHeight="1" x14ac:dyDescent="0.25">
      <c r="A5" s="21" t="s">
        <v>56</v>
      </c>
      <c r="E5" s="23"/>
      <c r="F5" s="23"/>
      <c r="G5" s="24"/>
    </row>
    <row r="6" spans="1:10" s="22" customFormat="1" ht="15" customHeight="1" x14ac:dyDescent="0.25">
      <c r="A6" s="21" t="s">
        <v>51</v>
      </c>
      <c r="E6" s="23"/>
      <c r="F6" s="23"/>
      <c r="G6" s="24"/>
    </row>
    <row r="7" spans="1:10" s="25" customFormat="1" ht="15" customHeight="1" x14ac:dyDescent="0.25">
      <c r="A7" s="21" t="s">
        <v>55</v>
      </c>
      <c r="E7" s="26"/>
      <c r="F7" s="26"/>
      <c r="G7" s="27"/>
    </row>
    <row r="8" spans="1:10" s="20" customFormat="1" ht="25.5" customHeight="1" x14ac:dyDescent="0.25">
      <c r="A8" s="19" t="s">
        <v>53</v>
      </c>
      <c r="B8" s="19" t="s">
        <v>54</v>
      </c>
      <c r="C8" s="19" t="s">
        <v>0</v>
      </c>
      <c r="D8" s="19" t="s">
        <v>1</v>
      </c>
      <c r="E8" s="31" t="s">
        <v>3</v>
      </c>
      <c r="F8" s="31" t="s">
        <v>1</v>
      </c>
      <c r="G8" s="31" t="s">
        <v>46</v>
      </c>
      <c r="H8" s="31" t="s">
        <v>4</v>
      </c>
      <c r="I8" s="31" t="s">
        <v>5</v>
      </c>
      <c r="J8" s="31" t="s">
        <v>11</v>
      </c>
    </row>
    <row r="9" spans="1:10" x14ac:dyDescent="0.25">
      <c r="A9" s="8"/>
      <c r="B9" s="8"/>
      <c r="C9" s="8"/>
      <c r="D9" s="8"/>
      <c r="E9" s="9" t="s">
        <v>50</v>
      </c>
      <c r="F9" s="9"/>
      <c r="G9" s="10" t="str">
        <f t="shared" ref="G9:G40" si="0">IF(OR(E9="Sac à dos avec logo CSM et initiales de l'enfant",E9="Gourde avec logo CSM et initiales de l'enfant"),CONCATENATE(LEFT(A9,1),LEFT(B9,1)),"")</f>
        <v/>
      </c>
      <c r="H9" s="8"/>
      <c r="I9" s="8">
        <f>IF(E9="","",VLOOKUP(E9,'Table produits'!A:E,5,FALSE))</f>
        <v>16</v>
      </c>
      <c r="J9" s="8"/>
    </row>
    <row r="10" spans="1:10" x14ac:dyDescent="0.25">
      <c r="A10" s="8"/>
      <c r="B10" s="8"/>
      <c r="C10" s="8"/>
      <c r="D10" s="8"/>
      <c r="E10" s="9" t="s">
        <v>17</v>
      </c>
      <c r="F10" s="9"/>
      <c r="G10" s="10" t="str">
        <f t="shared" si="0"/>
        <v/>
      </c>
      <c r="H10" s="8"/>
      <c r="I10" s="8">
        <f>IF(E10="","",VLOOKUP(E10,'Table produits'!A:E,5,FALSE))</f>
        <v>20</v>
      </c>
      <c r="J10" s="8"/>
    </row>
    <row r="11" spans="1:10" x14ac:dyDescent="0.25">
      <c r="A11" s="8"/>
      <c r="B11" s="8"/>
      <c r="C11" s="8"/>
      <c r="D11" s="8"/>
      <c r="E11" s="9" t="s">
        <v>59</v>
      </c>
      <c r="F11" s="9"/>
      <c r="G11" s="10" t="str">
        <f t="shared" si="0"/>
        <v/>
      </c>
      <c r="H11" s="8"/>
      <c r="I11" s="8">
        <f>IF(E11="","",VLOOKUP(E11,'Table produits'!A:E,5,FALSE))</f>
        <v>22</v>
      </c>
      <c r="J11" s="8"/>
    </row>
    <row r="12" spans="1:10" x14ac:dyDescent="0.25">
      <c r="A12" s="8"/>
      <c r="B12" s="8"/>
      <c r="C12" s="8"/>
      <c r="D12" s="8"/>
      <c r="E12" s="9" t="s">
        <v>18</v>
      </c>
      <c r="F12" s="9"/>
      <c r="G12" s="10" t="str">
        <f t="shared" si="0"/>
        <v/>
      </c>
      <c r="H12" s="8"/>
      <c r="I12" s="8">
        <f>IF(E12="","",VLOOKUP(E12,'Table produits'!A:E,5,FALSE))</f>
        <v>27</v>
      </c>
      <c r="J12" s="8"/>
    </row>
    <row r="13" spans="1:10" x14ac:dyDescent="0.25">
      <c r="A13" s="8"/>
      <c r="B13" s="8"/>
      <c r="C13" s="8"/>
      <c r="D13" s="8"/>
      <c r="E13" s="9" t="s">
        <v>44</v>
      </c>
      <c r="F13" s="9"/>
      <c r="G13" s="10" t="str">
        <f t="shared" si="0"/>
        <v/>
      </c>
      <c r="H13" s="8"/>
      <c r="I13" s="8">
        <f>IF(E13="","",VLOOKUP(E13,'Table produits'!A:E,5,FALSE))</f>
        <v>58</v>
      </c>
      <c r="J13" s="8"/>
    </row>
    <row r="14" spans="1:10" x14ac:dyDescent="0.25">
      <c r="A14" s="8"/>
      <c r="B14" s="8"/>
      <c r="C14" s="8"/>
      <c r="D14" s="8"/>
      <c r="E14" s="9" t="s">
        <v>45</v>
      </c>
      <c r="F14" s="9"/>
      <c r="G14" s="10" t="str">
        <f t="shared" si="0"/>
        <v/>
      </c>
      <c r="H14" s="8"/>
      <c r="I14" s="8">
        <f>IF(E14="","",VLOOKUP(E14,'Table produits'!A:E,5,FALSE))</f>
        <v>30</v>
      </c>
      <c r="J14" s="8"/>
    </row>
    <row r="15" spans="1:10" x14ac:dyDescent="0.25">
      <c r="A15" s="8"/>
      <c r="B15" s="8"/>
      <c r="C15" s="8"/>
      <c r="D15" s="8"/>
      <c r="E15" s="9" t="s">
        <v>47</v>
      </c>
      <c r="F15" s="9"/>
      <c r="G15" s="10" t="str">
        <f t="shared" si="0"/>
        <v/>
      </c>
      <c r="H15" s="8"/>
      <c r="I15" s="8">
        <f>IF(E15="","",VLOOKUP(E15,'Table produits'!A:E,5,FALSE))</f>
        <v>19</v>
      </c>
      <c r="J15" s="8"/>
    </row>
    <row r="16" spans="1:10" x14ac:dyDescent="0.25">
      <c r="A16" s="8"/>
      <c r="B16" s="8"/>
      <c r="C16" s="8"/>
      <c r="D16" s="8"/>
      <c r="E16" s="9" t="s">
        <v>19</v>
      </c>
      <c r="F16" s="9"/>
      <c r="G16" s="10" t="str">
        <f t="shared" si="0"/>
        <v/>
      </c>
      <c r="H16" s="8"/>
      <c r="I16" s="8">
        <f>IF(E16="","",VLOOKUP(E16,'Table produits'!A:E,5,FALSE))</f>
        <v>25</v>
      </c>
      <c r="J16" s="8"/>
    </row>
    <row r="17" spans="1:10" x14ac:dyDescent="0.25">
      <c r="A17" s="8"/>
      <c r="B17" s="8"/>
      <c r="C17" s="8"/>
      <c r="D17" s="8"/>
      <c r="E17" s="9" t="s">
        <v>49</v>
      </c>
      <c r="F17" s="9"/>
      <c r="G17" s="10" t="str">
        <f t="shared" si="0"/>
        <v/>
      </c>
      <c r="H17" s="8"/>
      <c r="I17" s="8">
        <f>IF(E17="","",VLOOKUP(E17,'Table produits'!A:E,5,FALSE))</f>
        <v>25</v>
      </c>
      <c r="J17" s="8"/>
    </row>
    <row r="18" spans="1:10" x14ac:dyDescent="0.25">
      <c r="A18" s="1"/>
      <c r="B18" s="1"/>
      <c r="C18" s="1"/>
      <c r="D18" s="1"/>
      <c r="G18" s="6" t="str">
        <f t="shared" si="0"/>
        <v/>
      </c>
      <c r="H18" s="1"/>
      <c r="I18" s="31" t="s">
        <v>58</v>
      </c>
      <c r="J18" s="28"/>
    </row>
    <row r="19" spans="1:10" x14ac:dyDescent="0.25">
      <c r="A19" s="1"/>
      <c r="B19" s="1"/>
      <c r="C19" s="1"/>
      <c r="D19" s="1"/>
      <c r="G19" s="6" t="str">
        <f t="shared" si="0"/>
        <v/>
      </c>
      <c r="H19" s="1"/>
      <c r="J19" s="28" t="str">
        <f>IF(E19="","",H19*I18)</f>
        <v/>
      </c>
    </row>
    <row r="20" spans="1:10" x14ac:dyDescent="0.25">
      <c r="A20" s="28"/>
      <c r="B20" s="28"/>
      <c r="C20" s="28"/>
      <c r="D20" s="28"/>
      <c r="E20" s="29"/>
      <c r="F20" s="29"/>
      <c r="G20" s="30" t="str">
        <f t="shared" si="0"/>
        <v/>
      </c>
      <c r="H20" s="28"/>
      <c r="I20" s="8" t="str">
        <f>IF(E20="","",VLOOKUP(E20,'Table produits'!A:E,5,FALSE))</f>
        <v/>
      </c>
      <c r="J20" s="8" t="str">
        <f t="shared" ref="J20:J38" si="1">IF(E20="","",H20*I20)</f>
        <v/>
      </c>
    </row>
    <row r="21" spans="1:10" x14ac:dyDescent="0.25">
      <c r="A21" s="8"/>
      <c r="B21" s="8"/>
      <c r="C21" s="8"/>
      <c r="D21" s="8"/>
      <c r="E21" s="9"/>
      <c r="F21" s="9"/>
      <c r="G21" s="10" t="str">
        <f t="shared" si="0"/>
        <v/>
      </c>
      <c r="H21" s="8"/>
      <c r="I21" s="8" t="str">
        <f>IF(E21="","",VLOOKUP(E21,'Table produits'!A:E,5,FALSE))</f>
        <v/>
      </c>
      <c r="J21" s="8" t="str">
        <f t="shared" si="1"/>
        <v/>
      </c>
    </row>
    <row r="22" spans="1:10" x14ac:dyDescent="0.25">
      <c r="A22" s="8"/>
      <c r="B22" s="8"/>
      <c r="C22" s="8"/>
      <c r="D22" s="8"/>
      <c r="E22" s="9"/>
      <c r="F22" s="9"/>
      <c r="G22" s="10" t="str">
        <f t="shared" si="0"/>
        <v/>
      </c>
      <c r="H22" s="8"/>
      <c r="I22" s="8" t="str">
        <f>IF(E22="","",VLOOKUP(E22,'Table produits'!A:E,5,FALSE))</f>
        <v/>
      </c>
      <c r="J22" s="8" t="str">
        <f t="shared" si="1"/>
        <v/>
      </c>
    </row>
    <row r="23" spans="1:10" x14ac:dyDescent="0.25">
      <c r="A23" s="8"/>
      <c r="B23" s="8"/>
      <c r="C23" s="8"/>
      <c r="D23" s="8"/>
      <c r="E23" s="9"/>
      <c r="F23" s="9"/>
      <c r="G23" s="10" t="str">
        <f t="shared" si="0"/>
        <v/>
      </c>
      <c r="H23" s="8"/>
      <c r="I23" s="8" t="str">
        <f>IF(E23="","",VLOOKUP(E23,'Table produits'!A:E,5,FALSE))</f>
        <v/>
      </c>
      <c r="J23" s="8" t="str">
        <f t="shared" si="1"/>
        <v/>
      </c>
    </row>
    <row r="24" spans="1:10" x14ac:dyDescent="0.25">
      <c r="A24" s="8"/>
      <c r="B24" s="8"/>
      <c r="C24" s="8"/>
      <c r="D24" s="8"/>
      <c r="E24" s="9"/>
      <c r="F24" s="9"/>
      <c r="G24" s="10" t="str">
        <f t="shared" si="0"/>
        <v/>
      </c>
      <c r="H24" s="8"/>
      <c r="I24" s="8" t="str">
        <f>IF(E24="","",VLOOKUP(E24,'Table produits'!A:E,5,FALSE))</f>
        <v/>
      </c>
      <c r="J24" s="8" t="str">
        <f t="shared" si="1"/>
        <v/>
      </c>
    </row>
    <row r="25" spans="1:10" x14ac:dyDescent="0.25">
      <c r="A25" s="8"/>
      <c r="B25" s="8"/>
      <c r="C25" s="8"/>
      <c r="D25" s="8"/>
      <c r="E25" s="9"/>
      <c r="F25" s="9"/>
      <c r="G25" s="10" t="str">
        <f t="shared" si="0"/>
        <v/>
      </c>
      <c r="H25" s="8"/>
      <c r="I25" s="8" t="str">
        <f>IF(E25="","",VLOOKUP(E25,'Table produits'!A:E,5,FALSE))</f>
        <v/>
      </c>
      <c r="J25" s="8" t="str">
        <f t="shared" si="1"/>
        <v/>
      </c>
    </row>
    <row r="26" spans="1:10" x14ac:dyDescent="0.25">
      <c r="A26" s="8"/>
      <c r="B26" s="8"/>
      <c r="C26" s="8"/>
      <c r="D26" s="8"/>
      <c r="E26" s="9"/>
      <c r="F26" s="9"/>
      <c r="G26" s="10" t="str">
        <f t="shared" si="0"/>
        <v/>
      </c>
      <c r="H26" s="8"/>
      <c r="I26" s="8" t="str">
        <f>IF(E26="","",VLOOKUP(E26,'Table produits'!A:E,5,FALSE))</f>
        <v/>
      </c>
      <c r="J26" s="8" t="str">
        <f t="shared" si="1"/>
        <v/>
      </c>
    </row>
    <row r="27" spans="1:10" x14ac:dyDescent="0.25">
      <c r="A27" s="8"/>
      <c r="B27" s="8"/>
      <c r="C27" s="8"/>
      <c r="D27" s="8"/>
      <c r="E27" s="9"/>
      <c r="F27" s="9"/>
      <c r="G27" s="10" t="str">
        <f t="shared" si="0"/>
        <v/>
      </c>
      <c r="H27" s="8"/>
      <c r="I27" s="8" t="str">
        <f>IF(E27="","",VLOOKUP(E27,'Table produits'!A:E,5,FALSE))</f>
        <v/>
      </c>
      <c r="J27" s="8" t="str">
        <f t="shared" si="1"/>
        <v/>
      </c>
    </row>
    <row r="28" spans="1:10" x14ac:dyDescent="0.25">
      <c r="A28" s="8"/>
      <c r="B28" s="8"/>
      <c r="C28" s="8"/>
      <c r="D28" s="8"/>
      <c r="E28" s="9"/>
      <c r="F28" s="9"/>
      <c r="G28" s="10" t="str">
        <f t="shared" si="0"/>
        <v/>
      </c>
      <c r="H28" s="8"/>
      <c r="I28" s="8" t="str">
        <f>IF(E28="","",VLOOKUP(E28,'Table produits'!A:E,5,FALSE))</f>
        <v/>
      </c>
      <c r="J28" s="8" t="str">
        <f t="shared" si="1"/>
        <v/>
      </c>
    </row>
    <row r="29" spans="1:10" x14ac:dyDescent="0.25">
      <c r="A29" s="8"/>
      <c r="B29" s="8"/>
      <c r="C29" s="8"/>
      <c r="D29" s="8"/>
      <c r="E29" s="9"/>
      <c r="F29" s="9"/>
      <c r="G29" s="10" t="str">
        <f t="shared" si="0"/>
        <v/>
      </c>
      <c r="H29" s="8"/>
      <c r="I29" s="8" t="str">
        <f>IF(E29="","",VLOOKUP(E29,'Table produits'!A:E,5,FALSE))</f>
        <v/>
      </c>
      <c r="J29" s="8" t="str">
        <f t="shared" si="1"/>
        <v/>
      </c>
    </row>
    <row r="30" spans="1:10" x14ac:dyDescent="0.25">
      <c r="A30" s="8"/>
      <c r="B30" s="8"/>
      <c r="C30" s="8"/>
      <c r="D30" s="8"/>
      <c r="E30" s="9"/>
      <c r="F30" s="9"/>
      <c r="G30" s="10" t="str">
        <f t="shared" si="0"/>
        <v/>
      </c>
      <c r="H30" s="8"/>
      <c r="I30" s="8" t="str">
        <f>IF(E30="","",VLOOKUP(E30,'Table produits'!A:E,5,FALSE))</f>
        <v/>
      </c>
      <c r="J30" s="8" t="str">
        <f t="shared" si="1"/>
        <v/>
      </c>
    </row>
    <row r="31" spans="1:10" x14ac:dyDescent="0.25">
      <c r="A31" s="8"/>
      <c r="B31" s="8"/>
      <c r="C31" s="8"/>
      <c r="D31" s="8"/>
      <c r="E31" s="9"/>
      <c r="F31" s="9"/>
      <c r="G31" s="10" t="str">
        <f t="shared" si="0"/>
        <v/>
      </c>
      <c r="H31" s="8"/>
      <c r="I31" s="8" t="str">
        <f>IF(E31="","",VLOOKUP(E31,'Table produits'!A:E,5,FALSE))</f>
        <v/>
      </c>
      <c r="J31" s="8" t="str">
        <f t="shared" si="1"/>
        <v/>
      </c>
    </row>
    <row r="32" spans="1:10" x14ac:dyDescent="0.25">
      <c r="A32" s="8"/>
      <c r="B32" s="8"/>
      <c r="C32" s="8"/>
      <c r="D32" s="8"/>
      <c r="E32" s="9"/>
      <c r="F32" s="9"/>
      <c r="G32" s="10" t="str">
        <f t="shared" si="0"/>
        <v/>
      </c>
      <c r="H32" s="8"/>
      <c r="I32" s="8" t="str">
        <f>IF(E32="","",VLOOKUP(E32,'Table produits'!A:E,5,FALSE))</f>
        <v/>
      </c>
      <c r="J32" s="8" t="str">
        <f t="shared" si="1"/>
        <v/>
      </c>
    </row>
    <row r="33" spans="1:10" x14ac:dyDescent="0.25">
      <c r="A33" s="8"/>
      <c r="B33" s="8"/>
      <c r="C33" s="8"/>
      <c r="D33" s="8"/>
      <c r="E33" s="9"/>
      <c r="F33" s="9"/>
      <c r="G33" s="10" t="str">
        <f t="shared" si="0"/>
        <v/>
      </c>
      <c r="H33" s="8"/>
      <c r="I33" s="8" t="str">
        <f>IF(E33="","",VLOOKUP(E33,'Table produits'!A:E,5,FALSE))</f>
        <v/>
      </c>
      <c r="J33" s="8" t="str">
        <f t="shared" si="1"/>
        <v/>
      </c>
    </row>
    <row r="34" spans="1:10" x14ac:dyDescent="0.25">
      <c r="A34" s="1"/>
      <c r="B34" s="1"/>
      <c r="C34" s="1"/>
      <c r="D34" s="1"/>
      <c r="G34" s="6" t="str">
        <f t="shared" si="0"/>
        <v/>
      </c>
      <c r="H34" s="1"/>
      <c r="I34" s="1" t="str">
        <f>IF(E34="","",VLOOKUP(E34,'Table produits'!A:E,5,FALSE))</f>
        <v/>
      </c>
      <c r="J34" s="1" t="str">
        <f t="shared" si="1"/>
        <v/>
      </c>
    </row>
    <row r="35" spans="1:10" x14ac:dyDescent="0.25">
      <c r="A35" s="1"/>
      <c r="B35" s="1"/>
      <c r="C35" s="1"/>
      <c r="D35" s="1"/>
      <c r="G35" s="6" t="str">
        <f t="shared" si="0"/>
        <v/>
      </c>
      <c r="H35" s="1"/>
      <c r="I35" s="1" t="str">
        <f>IF(E35="","",VLOOKUP(E35,'Table produits'!A:E,5,FALSE))</f>
        <v/>
      </c>
      <c r="J35" s="1" t="str">
        <f t="shared" si="1"/>
        <v/>
      </c>
    </row>
    <row r="36" spans="1:10" x14ac:dyDescent="0.25">
      <c r="A36" s="1"/>
      <c r="B36" s="1"/>
      <c r="C36" s="1"/>
      <c r="D36" s="1"/>
      <c r="G36" s="6" t="str">
        <f t="shared" si="0"/>
        <v/>
      </c>
      <c r="H36" s="1"/>
      <c r="I36" s="1" t="str">
        <f>IF(E36="","",VLOOKUP(E36,'Table produits'!A:E,5,FALSE))</f>
        <v/>
      </c>
      <c r="J36" s="1" t="str">
        <f t="shared" si="1"/>
        <v/>
      </c>
    </row>
    <row r="37" spans="1:10" x14ac:dyDescent="0.25">
      <c r="A37" s="1"/>
      <c r="B37" s="1"/>
      <c r="C37" s="1"/>
      <c r="D37" s="1"/>
      <c r="G37" s="6" t="str">
        <f t="shared" si="0"/>
        <v/>
      </c>
      <c r="H37" s="1"/>
      <c r="I37" s="1" t="str">
        <f>IF(E37="","",VLOOKUP(E37,'Table produits'!A:E,5,FALSE))</f>
        <v/>
      </c>
      <c r="J37" s="1" t="str">
        <f t="shared" si="1"/>
        <v/>
      </c>
    </row>
    <row r="38" spans="1:10" x14ac:dyDescent="0.25">
      <c r="A38" s="1"/>
      <c r="B38" s="1"/>
      <c r="C38" s="1"/>
      <c r="D38" s="1"/>
      <c r="G38" s="6" t="str">
        <f t="shared" si="0"/>
        <v/>
      </c>
      <c r="H38" s="1"/>
      <c r="I38" s="1" t="str">
        <f>IF(E38="","",VLOOKUP(E38,'Table produits'!A:E,5,FALSE))</f>
        <v/>
      </c>
      <c r="J38" s="1" t="str">
        <f t="shared" si="1"/>
        <v/>
      </c>
    </row>
    <row r="39" spans="1:10" x14ac:dyDescent="0.25">
      <c r="A39" s="1"/>
      <c r="B39" s="1"/>
      <c r="C39" s="1"/>
      <c r="D39" s="1"/>
      <c r="G39" s="6" t="str">
        <f t="shared" si="0"/>
        <v/>
      </c>
      <c r="H39" s="1"/>
      <c r="I39" s="1" t="str">
        <f>IF(E39="","",VLOOKUP(E39,'Table produits'!A:E,5,FALSE))</f>
        <v/>
      </c>
      <c r="J39" s="1" t="str">
        <f t="shared" ref="J39:J64" si="2">IF(E39="","",H39*I39)</f>
        <v/>
      </c>
    </row>
    <row r="40" spans="1:10" x14ac:dyDescent="0.25">
      <c r="A40" s="1"/>
      <c r="B40" s="1"/>
      <c r="C40" s="1"/>
      <c r="D40" s="1"/>
      <c r="G40" s="6" t="str">
        <f t="shared" si="0"/>
        <v/>
      </c>
      <c r="H40" s="1"/>
      <c r="I40" s="1" t="str">
        <f>IF(E40="","",VLOOKUP(E40,'Table produits'!A:E,5,FALSE))</f>
        <v/>
      </c>
      <c r="J40" s="1" t="str">
        <f t="shared" si="2"/>
        <v/>
      </c>
    </row>
    <row r="41" spans="1:10" x14ac:dyDescent="0.25">
      <c r="A41" s="1"/>
      <c r="B41" s="1"/>
      <c r="C41" s="1"/>
      <c r="D41" s="1"/>
      <c r="G41" s="6" t="str">
        <f t="shared" ref="G41:G64" si="3">IF(OR(E41="Sac à dos avec logo CSM et initiales de l'enfant",E41="Gourde avec logo CSM et initiales de l'enfant"),CONCATENATE(LEFT(A41,1),LEFT(B41,1)),"")</f>
        <v/>
      </c>
      <c r="H41" s="1"/>
      <c r="I41" s="1" t="str">
        <f>IF(E41="","",VLOOKUP(E41,'Table produits'!A:E,5,FALSE))</f>
        <v/>
      </c>
      <c r="J41" s="1" t="str">
        <f t="shared" si="2"/>
        <v/>
      </c>
    </row>
    <row r="42" spans="1:10" x14ac:dyDescent="0.25">
      <c r="A42" s="1"/>
      <c r="B42" s="1"/>
      <c r="C42" s="1"/>
      <c r="D42" s="1"/>
      <c r="G42" s="6" t="str">
        <f t="shared" si="3"/>
        <v/>
      </c>
      <c r="H42" s="1"/>
      <c r="I42" s="1" t="str">
        <f>IF(E42="","",VLOOKUP(E42,'Table produits'!A:E,5,FALSE))</f>
        <v/>
      </c>
      <c r="J42" s="1" t="str">
        <f t="shared" si="2"/>
        <v/>
      </c>
    </row>
    <row r="43" spans="1:10" x14ac:dyDescent="0.25">
      <c r="A43" s="1"/>
      <c r="B43" s="1"/>
      <c r="C43" s="1"/>
      <c r="D43" s="1"/>
      <c r="G43" s="6" t="str">
        <f t="shared" si="3"/>
        <v/>
      </c>
      <c r="H43" s="1"/>
      <c r="I43" s="1" t="str">
        <f>IF(E43="","",VLOOKUP(E43,'Table produits'!A:E,5,FALSE))</f>
        <v/>
      </c>
      <c r="J43" s="1" t="str">
        <f t="shared" si="2"/>
        <v/>
      </c>
    </row>
    <row r="44" spans="1:10" x14ac:dyDescent="0.25">
      <c r="A44" s="1"/>
      <c r="B44" s="1"/>
      <c r="C44" s="1"/>
      <c r="D44" s="1"/>
      <c r="G44" s="6" t="str">
        <f t="shared" si="3"/>
        <v/>
      </c>
      <c r="H44" s="1"/>
      <c r="I44" s="1" t="str">
        <f>IF(E44="","",VLOOKUP(E44,'Table produits'!A:E,5,FALSE))</f>
        <v/>
      </c>
      <c r="J44" s="1" t="str">
        <f t="shared" si="2"/>
        <v/>
      </c>
    </row>
    <row r="45" spans="1:10" x14ac:dyDescent="0.25">
      <c r="A45" s="1"/>
      <c r="B45" s="1"/>
      <c r="C45" s="1"/>
      <c r="D45" s="1"/>
      <c r="G45" s="6" t="str">
        <f t="shared" si="3"/>
        <v/>
      </c>
      <c r="H45" s="1"/>
      <c r="I45" s="1" t="str">
        <f>IF(E45="","",VLOOKUP(E45,'Table produits'!A:E,5,FALSE))</f>
        <v/>
      </c>
      <c r="J45" s="1" t="str">
        <f t="shared" si="2"/>
        <v/>
      </c>
    </row>
    <row r="46" spans="1:10" x14ac:dyDescent="0.25">
      <c r="A46" s="1"/>
      <c r="B46" s="1"/>
      <c r="C46" s="1"/>
      <c r="D46" s="1"/>
      <c r="G46" s="6" t="str">
        <f t="shared" si="3"/>
        <v/>
      </c>
      <c r="H46" s="1"/>
      <c r="I46" s="1" t="str">
        <f>IF(E46="","",VLOOKUP(E46,'Table produits'!A:E,5,FALSE))</f>
        <v/>
      </c>
      <c r="J46" s="1" t="str">
        <f t="shared" si="2"/>
        <v/>
      </c>
    </row>
    <row r="47" spans="1:10" x14ac:dyDescent="0.25">
      <c r="A47" s="1"/>
      <c r="B47" s="1"/>
      <c r="C47" s="1"/>
      <c r="D47" s="1"/>
      <c r="G47" s="6" t="str">
        <f t="shared" si="3"/>
        <v/>
      </c>
      <c r="H47" s="1"/>
      <c r="I47" s="1" t="str">
        <f>IF(E47="","",VLOOKUP(E47,'Table produits'!A:E,5,FALSE))</f>
        <v/>
      </c>
      <c r="J47" s="1" t="str">
        <f t="shared" si="2"/>
        <v/>
      </c>
    </row>
    <row r="48" spans="1:10" x14ac:dyDescent="0.25">
      <c r="A48" s="1"/>
      <c r="B48" s="1"/>
      <c r="C48" s="1"/>
      <c r="D48" s="1"/>
      <c r="G48" s="6" t="str">
        <f t="shared" si="3"/>
        <v/>
      </c>
      <c r="H48" s="1"/>
      <c r="I48" s="1" t="str">
        <f>IF(E48="","",VLOOKUP(E48,'Table produits'!A:E,5,FALSE))</f>
        <v/>
      </c>
      <c r="J48" s="1" t="str">
        <f t="shared" si="2"/>
        <v/>
      </c>
    </row>
    <row r="49" spans="1:10" x14ac:dyDescent="0.25">
      <c r="A49" s="1"/>
      <c r="B49" s="1"/>
      <c r="C49" s="1"/>
      <c r="D49" s="1"/>
      <c r="G49" s="6" t="str">
        <f t="shared" si="3"/>
        <v/>
      </c>
      <c r="H49" s="1"/>
      <c r="I49" s="1" t="str">
        <f>IF(E49="","",VLOOKUP(E49,'Table produits'!A:E,5,FALSE))</f>
        <v/>
      </c>
      <c r="J49" s="1" t="str">
        <f t="shared" si="2"/>
        <v/>
      </c>
    </row>
    <row r="50" spans="1:10" x14ac:dyDescent="0.25">
      <c r="A50" s="1"/>
      <c r="B50" s="1"/>
      <c r="C50" s="1"/>
      <c r="D50" s="1"/>
      <c r="G50" s="6" t="str">
        <f t="shared" si="3"/>
        <v/>
      </c>
      <c r="H50" s="1"/>
      <c r="I50" s="1" t="str">
        <f>IF(E50="","",VLOOKUP(E50,'Table produits'!A:E,5,FALSE))</f>
        <v/>
      </c>
      <c r="J50" s="1" t="str">
        <f t="shared" si="2"/>
        <v/>
      </c>
    </row>
    <row r="51" spans="1:10" x14ac:dyDescent="0.25">
      <c r="A51" s="1"/>
      <c r="B51" s="1"/>
      <c r="C51" s="1"/>
      <c r="D51" s="1"/>
      <c r="G51" s="6" t="str">
        <f t="shared" si="3"/>
        <v/>
      </c>
      <c r="H51" s="1"/>
      <c r="I51" s="1" t="str">
        <f>IF(E51="","",VLOOKUP(E51,'Table produits'!A:E,5,FALSE))</f>
        <v/>
      </c>
      <c r="J51" s="1" t="str">
        <f t="shared" si="2"/>
        <v/>
      </c>
    </row>
    <row r="52" spans="1:10" x14ac:dyDescent="0.25">
      <c r="A52" s="1"/>
      <c r="B52" s="1"/>
      <c r="C52" s="1"/>
      <c r="D52" s="1"/>
      <c r="G52" s="6" t="str">
        <f t="shared" si="3"/>
        <v/>
      </c>
      <c r="H52" s="1"/>
      <c r="I52" s="1" t="str">
        <f>IF(E52="","",VLOOKUP(E52,'Table produits'!A:E,5,FALSE))</f>
        <v/>
      </c>
      <c r="J52" s="1" t="str">
        <f t="shared" si="2"/>
        <v/>
      </c>
    </row>
    <row r="53" spans="1:10" x14ac:dyDescent="0.25">
      <c r="A53" s="1"/>
      <c r="B53" s="1"/>
      <c r="C53" s="1"/>
      <c r="D53" s="1"/>
      <c r="G53" s="6" t="str">
        <f t="shared" si="3"/>
        <v/>
      </c>
      <c r="H53" s="1"/>
      <c r="I53" s="1" t="str">
        <f>IF(E53="","",VLOOKUP(E53,'Table produits'!A:E,5,FALSE))</f>
        <v/>
      </c>
      <c r="J53" s="1" t="str">
        <f t="shared" si="2"/>
        <v/>
      </c>
    </row>
    <row r="54" spans="1:10" x14ac:dyDescent="0.25">
      <c r="A54" s="1"/>
      <c r="B54" s="1"/>
      <c r="C54" s="1"/>
      <c r="D54" s="1"/>
      <c r="G54" s="6" t="str">
        <f t="shared" si="3"/>
        <v/>
      </c>
      <c r="H54" s="1"/>
      <c r="I54" s="1" t="str">
        <f>IF(E54="","",VLOOKUP(E54,'Table produits'!A:E,5,FALSE))</f>
        <v/>
      </c>
      <c r="J54" s="1" t="str">
        <f t="shared" si="2"/>
        <v/>
      </c>
    </row>
    <row r="55" spans="1:10" x14ac:dyDescent="0.25">
      <c r="A55" s="1"/>
      <c r="B55" s="1"/>
      <c r="C55" s="1"/>
      <c r="D55" s="1"/>
      <c r="G55" s="6" t="str">
        <f t="shared" si="3"/>
        <v/>
      </c>
      <c r="H55" s="1"/>
      <c r="I55" s="1" t="str">
        <f>IF(E55="","",VLOOKUP(E55,'Table produits'!A:E,5,FALSE))</f>
        <v/>
      </c>
      <c r="J55" s="1" t="str">
        <f t="shared" si="2"/>
        <v/>
      </c>
    </row>
    <row r="56" spans="1:10" x14ac:dyDescent="0.25">
      <c r="A56" s="1"/>
      <c r="B56" s="1"/>
      <c r="C56" s="1"/>
      <c r="D56" s="1"/>
      <c r="G56" s="6" t="str">
        <f t="shared" si="3"/>
        <v/>
      </c>
      <c r="H56" s="1"/>
      <c r="I56" s="1" t="str">
        <f>IF(E56="","",VLOOKUP(E56,'Table produits'!A:E,5,FALSE))</f>
        <v/>
      </c>
      <c r="J56" s="1" t="str">
        <f t="shared" si="2"/>
        <v/>
      </c>
    </row>
    <row r="57" spans="1:10" x14ac:dyDescent="0.25">
      <c r="A57" s="1"/>
      <c r="B57" s="1"/>
      <c r="C57" s="1"/>
      <c r="D57" s="1"/>
      <c r="G57" s="6" t="str">
        <f t="shared" si="3"/>
        <v/>
      </c>
      <c r="H57" s="1"/>
      <c r="I57" s="1" t="str">
        <f>IF(E57="","",VLOOKUP(E57,'Table produits'!A:E,5,FALSE))</f>
        <v/>
      </c>
      <c r="J57" s="1" t="str">
        <f t="shared" si="2"/>
        <v/>
      </c>
    </row>
    <row r="58" spans="1:10" x14ac:dyDescent="0.25">
      <c r="A58" s="1"/>
      <c r="B58" s="1"/>
      <c r="C58" s="1"/>
      <c r="D58" s="1"/>
      <c r="G58" s="6" t="str">
        <f t="shared" si="3"/>
        <v/>
      </c>
      <c r="H58" s="1"/>
      <c r="I58" s="1" t="str">
        <f>IF(E58="","",VLOOKUP(E58,'Table produits'!A:E,5,FALSE))</f>
        <v/>
      </c>
      <c r="J58" s="1" t="str">
        <f t="shared" si="2"/>
        <v/>
      </c>
    </row>
    <row r="59" spans="1:10" x14ac:dyDescent="0.25">
      <c r="A59" s="1"/>
      <c r="B59" s="1"/>
      <c r="C59" s="1"/>
      <c r="D59" s="1"/>
      <c r="G59" s="6" t="str">
        <f t="shared" si="3"/>
        <v/>
      </c>
      <c r="H59" s="1"/>
      <c r="I59" s="1" t="str">
        <f>IF(E59="","",VLOOKUP(E59,'Table produits'!A:E,5,FALSE))</f>
        <v/>
      </c>
      <c r="J59" s="1" t="str">
        <f t="shared" si="2"/>
        <v/>
      </c>
    </row>
    <row r="60" spans="1:10" x14ac:dyDescent="0.25">
      <c r="A60" s="1"/>
      <c r="B60" s="1"/>
      <c r="C60" s="1"/>
      <c r="D60" s="1"/>
      <c r="G60" s="6" t="str">
        <f t="shared" si="3"/>
        <v/>
      </c>
      <c r="H60" s="1"/>
      <c r="I60" s="1" t="str">
        <f>IF(E60="","",VLOOKUP(E60,'Table produits'!A:E,5,FALSE))</f>
        <v/>
      </c>
      <c r="J60" s="1" t="str">
        <f t="shared" si="2"/>
        <v/>
      </c>
    </row>
    <row r="61" spans="1:10" x14ac:dyDescent="0.25">
      <c r="A61" s="1"/>
      <c r="B61" s="1"/>
      <c r="C61" s="1"/>
      <c r="D61" s="1"/>
      <c r="G61" s="6" t="str">
        <f t="shared" si="3"/>
        <v/>
      </c>
      <c r="H61" s="1"/>
      <c r="I61" s="1" t="str">
        <f>IF(E61="","",VLOOKUP(E61,'Table produits'!A:E,5,FALSE))</f>
        <v/>
      </c>
      <c r="J61" s="1" t="str">
        <f t="shared" si="2"/>
        <v/>
      </c>
    </row>
    <row r="62" spans="1:10" x14ac:dyDescent="0.25">
      <c r="A62" s="1"/>
      <c r="B62" s="1"/>
      <c r="C62" s="1"/>
      <c r="D62" s="1"/>
      <c r="G62" s="6" t="str">
        <f t="shared" si="3"/>
        <v/>
      </c>
      <c r="H62" s="1"/>
      <c r="I62" s="1" t="str">
        <f>IF(E62="","",VLOOKUP(E62,'Table produits'!A:E,5,FALSE))</f>
        <v/>
      </c>
      <c r="J62" s="1" t="str">
        <f t="shared" si="2"/>
        <v/>
      </c>
    </row>
    <row r="63" spans="1:10" x14ac:dyDescent="0.25">
      <c r="A63" s="1"/>
      <c r="B63" s="1"/>
      <c r="C63" s="1"/>
      <c r="D63" s="1"/>
      <c r="G63" s="6" t="str">
        <f t="shared" si="3"/>
        <v/>
      </c>
      <c r="H63" s="1"/>
      <c r="I63" s="1" t="str">
        <f>IF(E63="","",VLOOKUP(E63,'Table produits'!A:E,5,FALSE))</f>
        <v/>
      </c>
      <c r="J63" s="1" t="str">
        <f t="shared" si="2"/>
        <v/>
      </c>
    </row>
    <row r="64" spans="1:10" x14ac:dyDescent="0.25">
      <c r="A64" s="1"/>
      <c r="B64" s="1"/>
      <c r="C64" s="1"/>
      <c r="D64" s="1"/>
      <c r="G64" s="6" t="str">
        <f t="shared" si="3"/>
        <v/>
      </c>
      <c r="H64" s="1"/>
      <c r="I64" s="1" t="str">
        <f>IF(E64="","",VLOOKUP(E64,'Table produits'!A:E,5,FALSE))</f>
        <v/>
      </c>
      <c r="J64" s="1" t="str">
        <f t="shared" si="2"/>
        <v/>
      </c>
    </row>
  </sheetData>
  <mergeCells count="2">
    <mergeCell ref="A1:J1"/>
    <mergeCell ref="H4:I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7A1119-77FF-4096-9D5D-A9261E4EF731}">
          <x14:formula1>
            <xm:f>'Listes déroulantes'!$A$1:$A$9</xm:f>
          </x14:formula1>
          <xm:sqref>E9:F33</xm:sqref>
        </x14:dataValidation>
        <x14:dataValidation type="list" allowBlank="1" showInputMessage="1" showErrorMessage="1" xr:uid="{84F450C1-F93F-4476-893F-DEEA2CB81F31}">
          <x14:formula1>
            <xm:f>'Listes déroulantes'!$A$1:$A$8</xm:f>
          </x14:formula1>
          <xm:sqref>E34:F64</xm:sqref>
        </x14:dataValidation>
        <x14:dataValidation type="list" allowBlank="1" showInputMessage="1" showErrorMessage="1" xr:uid="{2AC34D2A-A708-4D83-B5FE-FAEB20667E4A}">
          <x14:formula1>
            <xm:f>'Listes déroulantes'!$E$1:$E$5</xm:f>
          </x14:formula1>
          <xm:sqref>C9:C64</xm:sqref>
        </x14:dataValidation>
        <x14:dataValidation type="list" allowBlank="1" showInputMessage="1" showErrorMessage="1" xr:uid="{0DC1FF8F-5ED6-4288-90FE-032D2F85499A}">
          <x14:formula1>
            <xm:f>'Listes déroulantes'!$C$1:$C$5</xm:f>
          </x14:formula1>
          <xm:sqref>D9:D64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 produits</vt:lpstr>
      <vt:lpstr>Listes déroulantes</vt:lpstr>
      <vt:lpstr>Formulaire de commande</vt:lpstr>
      <vt:lpstr>Formulaire 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Ferrie</dc:creator>
  <cp:lastModifiedBy>Marianne Ferrie</cp:lastModifiedBy>
  <cp:lastPrinted>2024-10-16T09:26:53Z</cp:lastPrinted>
  <dcterms:created xsi:type="dcterms:W3CDTF">2024-08-29T10:03:09Z</dcterms:created>
  <dcterms:modified xsi:type="dcterms:W3CDTF">2025-03-26T09:34:47Z</dcterms:modified>
</cp:coreProperties>
</file>